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tabRatio="867" activeTab="11"/>
  </bookViews>
  <sheets>
    <sheet name="Лист" sheetId="1" r:id="rId1"/>
    <sheet name="Понедельник " sheetId="2" r:id="rId2"/>
    <sheet name="Вторник" sheetId="3" r:id="rId3"/>
    <sheet name="Среда" sheetId="4" r:id="rId4"/>
    <sheet name="Четверг " sheetId="5" r:id="rId5"/>
    <sheet name="Пятница" sheetId="6" r:id="rId6"/>
    <sheet name="Понедельник  (1)" sheetId="7" r:id="rId7"/>
    <sheet name="Вторник (1)" sheetId="8" r:id="rId8"/>
    <sheet name="Среда (1)" sheetId="9" r:id="rId9"/>
    <sheet name="Четверг (1)" sheetId="10" r:id="rId10"/>
    <sheet name="Пятница (1)" sheetId="11" r:id="rId11"/>
    <sheet name="свод" sheetId="12" r:id="rId12"/>
  </sheets>
  <definedNames>
    <definedName name="_xlnm._FilterDatabase" localSheetId="11" hidden="1">'свод'!$A$1:$A$263</definedName>
  </definedNames>
  <calcPr fullCalcOnLoad="1"/>
</workbook>
</file>

<file path=xl/sharedStrings.xml><?xml version="1.0" encoding="utf-8"?>
<sst xmlns="http://schemas.openxmlformats.org/spreadsheetml/2006/main" count="1326" uniqueCount="340">
  <si>
    <t>Понедельник</t>
  </si>
  <si>
    <t>Неделя 1</t>
  </si>
  <si>
    <t>Вторник</t>
  </si>
  <si>
    <t>Среда</t>
  </si>
  <si>
    <t>Четверг</t>
  </si>
  <si>
    <t>Пятница</t>
  </si>
  <si>
    <t>Салат из свежей капусты</t>
  </si>
  <si>
    <t xml:space="preserve">Каша гречневая </t>
  </si>
  <si>
    <t>Говядина тушоная</t>
  </si>
  <si>
    <t>Хлеб пшеничный</t>
  </si>
  <si>
    <t>Чай с сахаром</t>
  </si>
  <si>
    <t>Яблоко</t>
  </si>
  <si>
    <t>Булка сдобная</t>
  </si>
  <si>
    <t>Выход</t>
  </si>
  <si>
    <t>1-4 классы</t>
  </si>
  <si>
    <t>5-11 классы</t>
  </si>
  <si>
    <t>Икра баклажанная</t>
  </si>
  <si>
    <t>Картофельное пюре</t>
  </si>
  <si>
    <t>Печень тушоная в сметане</t>
  </si>
  <si>
    <t>Хлеб</t>
  </si>
  <si>
    <t>Молоко кипяченое</t>
  </si>
  <si>
    <t>Вафли</t>
  </si>
  <si>
    <t>Каша манная молочная</t>
  </si>
  <si>
    <t>Яицо отварное</t>
  </si>
  <si>
    <t>Сок апельсиновый</t>
  </si>
  <si>
    <t>Огурец соленый</t>
  </si>
  <si>
    <t>Макароны отварные</t>
  </si>
  <si>
    <t>Минтай тушоный с овощами</t>
  </si>
  <si>
    <t>Какао с молоком</t>
  </si>
  <si>
    <t>Печенье</t>
  </si>
  <si>
    <t>Плов с мясом</t>
  </si>
  <si>
    <t>Помидор соленый</t>
  </si>
  <si>
    <t>Кисель яблочный</t>
  </si>
  <si>
    <t>Пирожок с изюмом</t>
  </si>
  <si>
    <t>Банан</t>
  </si>
  <si>
    <t>Итого</t>
  </si>
  <si>
    <t>Капуста</t>
  </si>
  <si>
    <t>Сахар</t>
  </si>
  <si>
    <t>масло растит.</t>
  </si>
  <si>
    <t>Масло растит.</t>
  </si>
  <si>
    <t xml:space="preserve">Лук зеленый </t>
  </si>
  <si>
    <t>Гречка</t>
  </si>
  <si>
    <t>Масло слив.</t>
  </si>
  <si>
    <t>Мясо говядина</t>
  </si>
  <si>
    <t>Лук</t>
  </si>
  <si>
    <t>Лук ребчатый</t>
  </si>
  <si>
    <t>Морковь</t>
  </si>
  <si>
    <t xml:space="preserve">Сметана 20 % </t>
  </si>
  <si>
    <t>Чай</t>
  </si>
  <si>
    <t xml:space="preserve">Мука </t>
  </si>
  <si>
    <t>Масло сливоч</t>
  </si>
  <si>
    <t xml:space="preserve">Яицо </t>
  </si>
  <si>
    <t>6 грамм</t>
  </si>
  <si>
    <t xml:space="preserve">Дрожжи </t>
  </si>
  <si>
    <t xml:space="preserve">Ваниль </t>
  </si>
  <si>
    <t>Молоко</t>
  </si>
  <si>
    <t xml:space="preserve">Баклажаны </t>
  </si>
  <si>
    <t>Помидоры свежие</t>
  </si>
  <si>
    <t xml:space="preserve">масло растит </t>
  </si>
  <si>
    <t>Чеснок</t>
  </si>
  <si>
    <t>Картофель</t>
  </si>
  <si>
    <t xml:space="preserve">Молоко </t>
  </si>
  <si>
    <t>Печень говяжья</t>
  </si>
  <si>
    <t xml:space="preserve">мука </t>
  </si>
  <si>
    <t>масло растит</t>
  </si>
  <si>
    <t>сметана 20 %</t>
  </si>
  <si>
    <t>манка</t>
  </si>
  <si>
    <t xml:space="preserve">молоко </t>
  </si>
  <si>
    <t xml:space="preserve">сахар </t>
  </si>
  <si>
    <t>масло слив</t>
  </si>
  <si>
    <t xml:space="preserve">Макароны </t>
  </si>
  <si>
    <t>Минтай</t>
  </si>
  <si>
    <t xml:space="preserve">морковь </t>
  </si>
  <si>
    <t>Томат. Паста</t>
  </si>
  <si>
    <t xml:space="preserve">лук </t>
  </si>
  <si>
    <t>Какао</t>
  </si>
  <si>
    <t>Рис</t>
  </si>
  <si>
    <t>лук</t>
  </si>
  <si>
    <t>морковь</t>
  </si>
  <si>
    <t>Крахмал</t>
  </si>
  <si>
    <t>Мука</t>
  </si>
  <si>
    <t>яицо 6 грамм</t>
  </si>
  <si>
    <t>сахар</t>
  </si>
  <si>
    <t>молоко</t>
  </si>
  <si>
    <t>дрожжи</t>
  </si>
  <si>
    <t>изюм</t>
  </si>
  <si>
    <t>ваниль</t>
  </si>
  <si>
    <t>Возрастная группа (лет)</t>
  </si>
  <si>
    <t>от 6 до 10</t>
  </si>
  <si>
    <t>от 10 и старше</t>
  </si>
  <si>
    <t>Цена</t>
  </si>
  <si>
    <t>Вес, объем</t>
  </si>
  <si>
    <t>Неделя 2</t>
  </si>
  <si>
    <t>Ккал</t>
  </si>
  <si>
    <t>Говядина</t>
  </si>
  <si>
    <t>Масло слив</t>
  </si>
  <si>
    <t>Масло растит</t>
  </si>
  <si>
    <t>Яицо</t>
  </si>
  <si>
    <t>Дрожжи</t>
  </si>
  <si>
    <t>Изюм</t>
  </si>
  <si>
    <t>Капуста тушоная с картофелем</t>
  </si>
  <si>
    <t>капуста</t>
  </si>
  <si>
    <t>Томат паста</t>
  </si>
  <si>
    <t>Бифштекс</t>
  </si>
  <si>
    <t>Сало</t>
  </si>
  <si>
    <t>Помидор консервир</t>
  </si>
  <si>
    <t>Сок яблочный</t>
  </si>
  <si>
    <t>Икра свекольно-морковная</t>
  </si>
  <si>
    <t>Свекла</t>
  </si>
  <si>
    <t>Вареники с картофелем</t>
  </si>
  <si>
    <t>картофель</t>
  </si>
  <si>
    <t>Сосиска в/с</t>
  </si>
  <si>
    <t>Кефир</t>
  </si>
  <si>
    <t>Апельсин</t>
  </si>
  <si>
    <t>Рулет мясной фаршированный яицом</t>
  </si>
  <si>
    <t>Сухари</t>
  </si>
  <si>
    <t>Сырники</t>
  </si>
  <si>
    <t>Творог</t>
  </si>
  <si>
    <t>Кофе с молоком</t>
  </si>
  <si>
    <t>Кофе</t>
  </si>
  <si>
    <t>Минтай запеченый</t>
  </si>
  <si>
    <t>Картофель отварной с маслом</t>
  </si>
  <si>
    <t>Ватрушка</t>
  </si>
  <si>
    <t>10 шт.</t>
  </si>
  <si>
    <t>1 кг.</t>
  </si>
  <si>
    <t>0,1 кг.</t>
  </si>
  <si>
    <t>1 л.</t>
  </si>
  <si>
    <t>1 кг</t>
  </si>
  <si>
    <t>0,5 кг.</t>
  </si>
  <si>
    <t xml:space="preserve">Минтай </t>
  </si>
  <si>
    <t xml:space="preserve">Картофель </t>
  </si>
  <si>
    <t xml:space="preserve">Салат из свежей капусты </t>
  </si>
  <si>
    <t xml:space="preserve">Чай с сахаром </t>
  </si>
  <si>
    <t>Чай с сахаром и молоком</t>
  </si>
  <si>
    <t>Говядина отварная</t>
  </si>
  <si>
    <t>Каша пшенная вязкая</t>
  </si>
  <si>
    <t>Пшено</t>
  </si>
  <si>
    <t>Огурец консервир</t>
  </si>
  <si>
    <t>Второй завтрак</t>
  </si>
  <si>
    <t>1кг</t>
  </si>
  <si>
    <t xml:space="preserve"> цена 1-й порции     5-11 классы бюджет</t>
  </si>
  <si>
    <t xml:space="preserve"> цена 1-й порции               1-4 классы гуманит</t>
  </si>
  <si>
    <t xml:space="preserve"> цена 1-й порции     5-11 классы гуманитарн</t>
  </si>
  <si>
    <t xml:space="preserve"> цена 1-й порции                1-4 классы бюджет</t>
  </si>
  <si>
    <t>соль</t>
  </si>
  <si>
    <t>Расчет</t>
  </si>
  <si>
    <t>калорийности      меню</t>
  </si>
  <si>
    <t>белки</t>
  </si>
  <si>
    <t>жиры</t>
  </si>
  <si>
    <t>углеводы</t>
  </si>
  <si>
    <t>итого</t>
  </si>
  <si>
    <t>Расчет   калорийности</t>
  </si>
  <si>
    <t>мука</t>
  </si>
  <si>
    <t>ед.изм</t>
  </si>
  <si>
    <t>творог</t>
  </si>
  <si>
    <t>яйцо</t>
  </si>
  <si>
    <t>масло раст</t>
  </si>
  <si>
    <t>сухари</t>
  </si>
  <si>
    <t>сметана</t>
  </si>
  <si>
    <t>Ед.изм</t>
  </si>
  <si>
    <t>свинина</t>
  </si>
  <si>
    <t>сок фруктовый</t>
  </si>
  <si>
    <t>Неделя 1 ФЛП Костенко К.В.</t>
  </si>
  <si>
    <t>ФЛП Костенко К.В.</t>
  </si>
  <si>
    <t>том.паста</t>
  </si>
  <si>
    <t>1л</t>
  </si>
  <si>
    <t>гречка</t>
  </si>
  <si>
    <t xml:space="preserve">Вторник </t>
  </si>
  <si>
    <t>Картофель отварной рецепт.№296</t>
  </si>
  <si>
    <t>Масло сл.</t>
  </si>
  <si>
    <t>Рыба тушенная в томате с овощами рецепт.№194</t>
  </si>
  <si>
    <t>минтай</t>
  </si>
  <si>
    <t>Хлеб пшеничн.</t>
  </si>
  <si>
    <t>салат из соленых огурцов с луком рецепт №15</t>
  </si>
  <si>
    <t>огурец солен</t>
  </si>
  <si>
    <t>200/15</t>
  </si>
  <si>
    <t>Чай с сахаром,молоком рецеп.№351</t>
  </si>
  <si>
    <t>Биточки рецепт№248</t>
  </si>
  <si>
    <t>50/5</t>
  </si>
  <si>
    <t>Морковь тушенная в сметанном соусе рецепт.№306</t>
  </si>
  <si>
    <t>масло сл.</t>
  </si>
  <si>
    <t>Компот из сухофруктов рецепт №330</t>
  </si>
  <si>
    <t>сухофрукты</t>
  </si>
  <si>
    <t>каша пшенная рассыпчатая со сл.маслом рецеп.№290</t>
  </si>
  <si>
    <t>200/10</t>
  </si>
  <si>
    <t>пшено</t>
  </si>
  <si>
    <t>сок яблочный рецепт №362</t>
  </si>
  <si>
    <t xml:space="preserve">свекла </t>
  </si>
  <si>
    <t>каша овсяная вязкая с морковью рецепт.№148</t>
  </si>
  <si>
    <t>овсянка</t>
  </si>
  <si>
    <t>Каша гречневая рассыпчатая со сл.маслом рецепт№144</t>
  </si>
  <si>
    <t>Компот из смеси сухофруктов рецепт №330</t>
  </si>
  <si>
    <t>Омлет натуральный рецепт №173</t>
  </si>
  <si>
    <t xml:space="preserve">Компот из смеси сухофруктов </t>
  </si>
  <si>
    <t>Вареники линивые отварные со сметаной рецепт №180</t>
  </si>
  <si>
    <t>100/15</t>
  </si>
  <si>
    <t>1шт</t>
  </si>
  <si>
    <t>голубцы овощные рецепт №140</t>
  </si>
  <si>
    <t>рис</t>
  </si>
  <si>
    <t>Запеканка из творога рецепт №188</t>
  </si>
  <si>
    <t>масло сливочное порциями рецепт №8</t>
  </si>
  <si>
    <t>чай с сахаром порц.№348</t>
  </si>
  <si>
    <t xml:space="preserve">чай </t>
  </si>
  <si>
    <t>Картофель отварной рецпт №296</t>
  </si>
  <si>
    <t xml:space="preserve">картофель </t>
  </si>
  <si>
    <t>75/5</t>
  </si>
  <si>
    <t>Салат из квашеной капусты рецепт №37</t>
  </si>
  <si>
    <t xml:space="preserve"> цена 1-й порции              5-11 классы бюджет</t>
  </si>
  <si>
    <t xml:space="preserve">Среда </t>
  </si>
  <si>
    <t xml:space="preserve">Четверг </t>
  </si>
  <si>
    <t xml:space="preserve">Пятница </t>
  </si>
  <si>
    <t>капуста квашеная</t>
  </si>
  <si>
    <t>масло сливочное</t>
  </si>
  <si>
    <t>1 шт</t>
  </si>
  <si>
    <t>гр</t>
  </si>
  <si>
    <t>ИТОГО</t>
  </si>
  <si>
    <t>Итого за 10 дней</t>
  </si>
  <si>
    <t>ср.дневная</t>
  </si>
  <si>
    <t>соки</t>
  </si>
  <si>
    <t>апельсин, банан</t>
  </si>
  <si>
    <t>без цитрусовых, сока</t>
  </si>
  <si>
    <t>печень свинная (говяжья)</t>
  </si>
  <si>
    <t>150/5</t>
  </si>
  <si>
    <t>75/75</t>
  </si>
  <si>
    <t>масло растительное</t>
  </si>
  <si>
    <t>Печень жаренная с маслом рецепт№231</t>
  </si>
  <si>
    <t>Свекла тушенная в соусе рецепт №116</t>
  </si>
  <si>
    <t>Капуста тушоная с картофелем рец № 115</t>
  </si>
  <si>
    <t>Бифштекс рубленый рец № 246</t>
  </si>
  <si>
    <t>120/5</t>
  </si>
  <si>
    <t>170/5</t>
  </si>
  <si>
    <t>Вареники с картофелем рец № 365</t>
  </si>
  <si>
    <t>Сосиски отварные рец № 219</t>
  </si>
  <si>
    <t>Сосиски высшего сорта</t>
  </si>
  <si>
    <t>Кефир рец № 358</t>
  </si>
  <si>
    <t>1 л</t>
  </si>
  <si>
    <t>Рулет с луком и яйцом рец № 260</t>
  </si>
  <si>
    <t>Сырники из творога рец № 182</t>
  </si>
  <si>
    <t>Какао смолоком сгущенным рец № 355</t>
  </si>
  <si>
    <t>Какао- порошок</t>
  </si>
  <si>
    <t>молоко сгущенное</t>
  </si>
  <si>
    <t>сыр твердый</t>
  </si>
  <si>
    <t>лук репчатый</t>
  </si>
  <si>
    <t xml:space="preserve">Минтай запеченый под молочным соусом рец №197 </t>
  </si>
  <si>
    <t>Картофель отварной с маслом рец № 296</t>
  </si>
  <si>
    <t xml:space="preserve">Капуста тушеная № 307 </t>
  </si>
  <si>
    <t>Капуста белокачанная св</t>
  </si>
  <si>
    <t>мука пшеничная</t>
  </si>
  <si>
    <t>Чай с сахаром рец № 349</t>
  </si>
  <si>
    <t>Чай с сахаром и молоком рец № 351</t>
  </si>
  <si>
    <t>Ватрушки рец № 376</t>
  </si>
  <si>
    <t>кефир</t>
  </si>
  <si>
    <t>Говядина отварная рец № 217</t>
  </si>
  <si>
    <t>Каша пшенная вязкая рец № 291</t>
  </si>
  <si>
    <t>Неделя 1 ФЛП Моргун В.Н.</t>
  </si>
  <si>
    <t>Салат из свежих помидор иогурцов с луком рецепт №18</t>
  </si>
  <si>
    <t>Помидор свежий</t>
  </si>
  <si>
    <t>Огурец свежий</t>
  </si>
  <si>
    <t>Лук репч</t>
  </si>
  <si>
    <t>Соль</t>
  </si>
  <si>
    <t>Сосиска отварная рец № 219</t>
  </si>
  <si>
    <t xml:space="preserve">Сосиски </t>
  </si>
  <si>
    <t>Картофель свеж</t>
  </si>
  <si>
    <t>капуста свеж</t>
  </si>
  <si>
    <t>Соус бюдж</t>
  </si>
  <si>
    <t>Соус гуманит</t>
  </si>
  <si>
    <t>Рагу овощное рец № 348</t>
  </si>
  <si>
    <t>Булочка домашняя</t>
  </si>
  <si>
    <t>Мука в с</t>
  </si>
  <si>
    <t>маргарин</t>
  </si>
  <si>
    <t>Сыр твердый</t>
  </si>
  <si>
    <t>Сок фруктовый</t>
  </si>
  <si>
    <t>Салат из свеж пом и огурц</t>
  </si>
  <si>
    <t>сосиска отвар</t>
  </si>
  <si>
    <t>хлеб пшен</t>
  </si>
  <si>
    <t>рагу овощное</t>
  </si>
  <si>
    <t>булочка домаш</t>
  </si>
  <si>
    <t>Рыба , тушенная в томате с овощами№194</t>
  </si>
  <si>
    <t>минтай туш в том с овощ</t>
  </si>
  <si>
    <t>крупа гречневая</t>
  </si>
  <si>
    <t>Икра свекольная рец № 131</t>
  </si>
  <si>
    <t>Яблоко свежее</t>
  </si>
  <si>
    <t>Чай с сахаром №349</t>
  </si>
  <si>
    <t xml:space="preserve">Чай </t>
  </si>
  <si>
    <t>Масло сливочное</t>
  </si>
  <si>
    <t>Каша гречневая  рецепт.№291</t>
  </si>
  <si>
    <t>Булочка закусочная рец № 20</t>
  </si>
  <si>
    <t>каша гречневая</t>
  </si>
  <si>
    <t>икра свекольная</t>
  </si>
  <si>
    <t>чай</t>
  </si>
  <si>
    <t>ФЛП Моргун В.Н.</t>
  </si>
  <si>
    <t>ФЛП Моргун В.Н. 06.09.2016</t>
  </si>
  <si>
    <t>Среда 07.09.2016г</t>
  </si>
  <si>
    <t>Макароны отварные смаслом слив рец № 295</t>
  </si>
  <si>
    <t xml:space="preserve">макароны </t>
  </si>
  <si>
    <t>Печень ,тушенная в соусе рецепт№238</t>
  </si>
  <si>
    <t>50/30</t>
  </si>
  <si>
    <t>Печень курин</t>
  </si>
  <si>
    <t>масло раст.</t>
  </si>
  <si>
    <t>соус красн основ</t>
  </si>
  <si>
    <t>Капуста тушенная рец № 307</t>
  </si>
  <si>
    <t>капуста св</t>
  </si>
  <si>
    <t>лук репч</t>
  </si>
  <si>
    <t>томат паста</t>
  </si>
  <si>
    <t>Булочка закусочная тех карта № 20</t>
  </si>
  <si>
    <t xml:space="preserve">Макароны отвар </t>
  </si>
  <si>
    <t>печень в соусе туш</t>
  </si>
  <si>
    <t>капуста туш</t>
  </si>
  <si>
    <t>банан</t>
  </si>
  <si>
    <t>чай с сахаром</t>
  </si>
  <si>
    <t>булка закус</t>
  </si>
  <si>
    <r>
      <t xml:space="preserve">Четверг </t>
    </r>
    <r>
      <rPr>
        <b/>
        <sz val="8"/>
        <color indexed="8"/>
        <rFont val="Calibri"/>
        <family val="2"/>
      </rPr>
      <t>08.09.2016</t>
    </r>
  </si>
  <si>
    <t>Пятница 09.09.2016г</t>
  </si>
  <si>
    <t>Биточки с соусом рецепт.№248</t>
  </si>
  <si>
    <t>Фарш куриный</t>
  </si>
  <si>
    <t>вода</t>
  </si>
  <si>
    <t>сухари паниров</t>
  </si>
  <si>
    <t>соус красный ос</t>
  </si>
  <si>
    <t>1,кг</t>
  </si>
  <si>
    <t>Каша перловая с маслом рецепт№290</t>
  </si>
  <si>
    <t xml:space="preserve">крупа перловая </t>
  </si>
  <si>
    <t xml:space="preserve">каша перловая </t>
  </si>
  <si>
    <t>биточки с соусом</t>
  </si>
  <si>
    <t xml:space="preserve">Салат из свежих помидор и огурцов с луком </t>
  </si>
  <si>
    <t>булочка закус</t>
  </si>
  <si>
    <t>яблоки св</t>
  </si>
  <si>
    <t>Апельсин св № 325</t>
  </si>
  <si>
    <t>апельсины</t>
  </si>
  <si>
    <t>Плов рец № 244</t>
  </si>
  <si>
    <t>Свинина</t>
  </si>
  <si>
    <t>крупа рисовая</t>
  </si>
  <si>
    <t>150/50</t>
  </si>
  <si>
    <t>морковь св</t>
  </si>
  <si>
    <t>Плов</t>
  </si>
  <si>
    <t>морковь туш ссмет соусе</t>
  </si>
  <si>
    <t>Ряженка</t>
  </si>
  <si>
    <t>Ряженка рец 358</t>
  </si>
  <si>
    <t>ряженка</t>
  </si>
  <si>
    <t>Груша свежая</t>
  </si>
  <si>
    <t>груша свежая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</si>
</sst>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0" fontId="0" fillId="0" borderId="13" xfId="0" applyFont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2" fontId="2" fillId="0" borderId="13" xfId="0" applyNumberFormat="1" applyFont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2" fontId="0" fillId="33" borderId="13" xfId="0" applyNumberForma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13" xfId="0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wrapText="1"/>
    </xf>
    <xf numFmtId="2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wrapText="1"/>
    </xf>
    <xf numFmtId="14" fontId="5" fillId="0" borderId="13" xfId="0" applyNumberFormat="1" applyFont="1" applyBorder="1" applyAlignment="1">
      <alignment wrapText="1"/>
    </xf>
    <xf numFmtId="0" fontId="42" fillId="0" borderId="0" xfId="0" applyFont="1" applyAlignment="1">
      <alignment/>
    </xf>
    <xf numFmtId="0" fontId="42" fillId="0" borderId="13" xfId="0" applyFont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wrapText="1"/>
    </xf>
    <xf numFmtId="2" fontId="42" fillId="0" borderId="13" xfId="0" applyNumberFormat="1" applyFont="1" applyFill="1" applyBorder="1" applyAlignment="1">
      <alignment horizontal="center" vertical="center" wrapText="1"/>
    </xf>
    <xf numFmtId="2" fontId="42" fillId="0" borderId="13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2" fontId="42" fillId="0" borderId="13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2" fontId="42" fillId="33" borderId="13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4" fillId="0" borderId="13" xfId="0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wrapText="1"/>
    </xf>
    <xf numFmtId="2" fontId="4" fillId="0" borderId="13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2" fontId="2" fillId="0" borderId="13" xfId="0" applyNumberFormat="1" applyFont="1" applyBorder="1" applyAlignment="1">
      <alignment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33" fillId="0" borderId="0" xfId="0" applyFont="1" applyAlignment="1">
      <alignment/>
    </xf>
    <xf numFmtId="2" fontId="33" fillId="0" borderId="0" xfId="0" applyNumberFormat="1" applyFont="1" applyAlignment="1">
      <alignment/>
    </xf>
    <xf numFmtId="2" fontId="42" fillId="0" borderId="0" xfId="0" applyNumberFormat="1" applyFont="1" applyAlignment="1">
      <alignment/>
    </xf>
    <xf numFmtId="0" fontId="3" fillId="34" borderId="13" xfId="0" applyFont="1" applyFill="1" applyBorder="1" applyAlignment="1">
      <alignment wrapText="1"/>
    </xf>
    <xf numFmtId="0" fontId="24" fillId="34" borderId="13" xfId="0" applyFont="1" applyFill="1" applyBorder="1" applyAlignment="1">
      <alignment wrapText="1"/>
    </xf>
    <xf numFmtId="0" fontId="43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2" fontId="2" fillId="0" borderId="14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top" wrapText="1"/>
    </xf>
    <xf numFmtId="2" fontId="6" fillId="0" borderId="0" xfId="0" applyNumberFormat="1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zoomScalePageLayoutView="0" workbookViewId="0" topLeftCell="B1">
      <selection activeCell="P7" sqref="P7"/>
    </sheetView>
  </sheetViews>
  <sheetFormatPr defaultColWidth="9.140625" defaultRowHeight="15"/>
  <cols>
    <col min="1" max="1" width="17.57421875" style="1" customWidth="1"/>
    <col min="2" max="2" width="10.421875" style="1" bestFit="1" customWidth="1"/>
    <col min="3" max="3" width="11.421875" style="1" bestFit="1" customWidth="1"/>
    <col min="4" max="11" width="11.421875" style="1" customWidth="1"/>
    <col min="12" max="12" width="12.8515625" style="1" customWidth="1"/>
    <col min="13" max="13" width="10.421875" style="1" bestFit="1" customWidth="1"/>
    <col min="14" max="14" width="11.421875" style="1" bestFit="1" customWidth="1"/>
    <col min="15" max="15" width="10.421875" style="1" customWidth="1"/>
    <col min="16" max="16" width="10.421875" style="1" bestFit="1" customWidth="1"/>
    <col min="17" max="17" width="11.421875" style="1" bestFit="1" customWidth="1"/>
    <col min="18" max="18" width="10.7109375" style="1" customWidth="1"/>
    <col min="19" max="19" width="10.421875" style="1" bestFit="1" customWidth="1"/>
    <col min="20" max="20" width="11.421875" style="1" bestFit="1" customWidth="1"/>
    <col min="21" max="21" width="10.140625" style="1" customWidth="1"/>
    <col min="22" max="22" width="10.421875" style="1" bestFit="1" customWidth="1"/>
    <col min="23" max="23" width="11.421875" style="1" bestFit="1" customWidth="1"/>
    <col min="24" max="16384" width="9.140625" style="1" customWidth="1"/>
  </cols>
  <sheetData>
    <row r="1" spans="1:23" ht="15">
      <c r="A1" s="2" t="s">
        <v>1</v>
      </c>
      <c r="B1" s="136" t="s">
        <v>87</v>
      </c>
      <c r="C1" s="136"/>
      <c r="D1" s="137" t="s">
        <v>90</v>
      </c>
      <c r="E1" s="137" t="s">
        <v>91</v>
      </c>
      <c r="F1" s="139" t="s">
        <v>35</v>
      </c>
      <c r="G1" s="140"/>
      <c r="H1" s="5"/>
      <c r="I1" s="5"/>
      <c r="J1" s="5"/>
      <c r="K1" s="5"/>
      <c r="L1" s="3"/>
      <c r="M1" s="136" t="s">
        <v>13</v>
      </c>
      <c r="N1" s="136"/>
      <c r="O1" s="3"/>
      <c r="P1" s="136" t="s">
        <v>13</v>
      </c>
      <c r="Q1" s="136"/>
      <c r="R1" s="3"/>
      <c r="S1" s="136" t="s">
        <v>13</v>
      </c>
      <c r="T1" s="136"/>
      <c r="U1" s="3"/>
      <c r="V1" s="136" t="s">
        <v>13</v>
      </c>
      <c r="W1" s="136"/>
    </row>
    <row r="2" spans="1:23" ht="30">
      <c r="A2" s="4"/>
      <c r="B2" s="9" t="s">
        <v>88</v>
      </c>
      <c r="C2" s="9" t="s">
        <v>89</v>
      </c>
      <c r="D2" s="138"/>
      <c r="E2" s="138"/>
      <c r="F2" s="11" t="s">
        <v>88</v>
      </c>
      <c r="G2" s="9" t="s">
        <v>89</v>
      </c>
      <c r="H2" s="5"/>
      <c r="I2" s="5"/>
      <c r="J2" s="5"/>
      <c r="K2" s="5"/>
      <c r="L2" s="6"/>
      <c r="M2" s="9" t="s">
        <v>14</v>
      </c>
      <c r="N2" s="9" t="s">
        <v>15</v>
      </c>
      <c r="O2" s="6"/>
      <c r="P2" s="9" t="s">
        <v>14</v>
      </c>
      <c r="Q2" s="9" t="s">
        <v>15</v>
      </c>
      <c r="R2" s="6"/>
      <c r="S2" s="9" t="s">
        <v>14</v>
      </c>
      <c r="T2" s="9" t="s">
        <v>15</v>
      </c>
      <c r="U2" s="6"/>
      <c r="V2" s="9" t="s">
        <v>14</v>
      </c>
      <c r="W2" s="9" t="s">
        <v>15</v>
      </c>
    </row>
    <row r="3" spans="1:23" ht="15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 t="s">
        <v>2</v>
      </c>
      <c r="M3" s="8"/>
      <c r="N3" s="8"/>
      <c r="O3" s="8" t="s">
        <v>3</v>
      </c>
      <c r="P3" s="8"/>
      <c r="Q3" s="8"/>
      <c r="R3" s="8" t="s">
        <v>4</v>
      </c>
      <c r="S3" s="8"/>
      <c r="T3" s="8"/>
      <c r="U3" s="8" t="s">
        <v>5</v>
      </c>
      <c r="V3" s="8"/>
      <c r="W3" s="8"/>
    </row>
    <row r="4" spans="1:23" ht="42" customHeight="1">
      <c r="A4" s="8" t="s">
        <v>6</v>
      </c>
      <c r="B4" s="7">
        <v>50</v>
      </c>
      <c r="C4" s="7">
        <v>100</v>
      </c>
      <c r="D4" s="7"/>
      <c r="E4" s="7"/>
      <c r="F4" s="7"/>
      <c r="G4" s="7"/>
      <c r="H4" s="7"/>
      <c r="I4" s="7"/>
      <c r="J4" s="7"/>
      <c r="K4" s="7"/>
      <c r="L4" s="8" t="s">
        <v>16</v>
      </c>
      <c r="M4" s="7">
        <v>60</v>
      </c>
      <c r="N4" s="7">
        <v>100</v>
      </c>
      <c r="O4" s="8" t="s">
        <v>22</v>
      </c>
      <c r="P4" s="7">
        <v>220</v>
      </c>
      <c r="Q4" s="7"/>
      <c r="R4" s="8" t="s">
        <v>25</v>
      </c>
      <c r="S4" s="7"/>
      <c r="T4" s="7">
        <v>95</v>
      </c>
      <c r="U4" s="8" t="s">
        <v>30</v>
      </c>
      <c r="V4" s="7">
        <v>190</v>
      </c>
      <c r="W4" s="7">
        <v>295</v>
      </c>
    </row>
    <row r="5" spans="1:23" ht="30">
      <c r="A5" s="7" t="s">
        <v>36</v>
      </c>
      <c r="B5" s="7">
        <v>38</v>
      </c>
      <c r="C5" s="7">
        <v>76</v>
      </c>
      <c r="D5" s="7"/>
      <c r="E5" s="7"/>
      <c r="F5" s="7"/>
      <c r="G5" s="7"/>
      <c r="H5" s="7"/>
      <c r="I5" s="7"/>
      <c r="J5" s="7"/>
      <c r="K5" s="7"/>
      <c r="L5" s="7" t="s">
        <v>56</v>
      </c>
      <c r="M5" s="7">
        <v>54</v>
      </c>
      <c r="N5" s="7">
        <v>88</v>
      </c>
      <c r="O5" s="7" t="s">
        <v>66</v>
      </c>
      <c r="P5" s="7">
        <v>16</v>
      </c>
      <c r="Q5" s="7"/>
      <c r="R5" s="7"/>
      <c r="S5" s="7"/>
      <c r="T5" s="7"/>
      <c r="U5" s="7" t="s">
        <v>43</v>
      </c>
      <c r="V5" s="7">
        <v>100</v>
      </c>
      <c r="W5" s="7">
        <v>150</v>
      </c>
    </row>
    <row r="6" spans="1:23" ht="30">
      <c r="A6" s="7" t="s">
        <v>40</v>
      </c>
      <c r="B6" s="7">
        <v>7</v>
      </c>
      <c r="C6" s="7">
        <v>14</v>
      </c>
      <c r="D6" s="7"/>
      <c r="E6" s="7"/>
      <c r="F6" s="7"/>
      <c r="G6" s="7"/>
      <c r="H6" s="7"/>
      <c r="I6" s="7"/>
      <c r="J6" s="7"/>
      <c r="K6" s="7"/>
      <c r="L6" s="7" t="s">
        <v>57</v>
      </c>
      <c r="M6" s="7">
        <v>22</v>
      </c>
      <c r="N6" s="7">
        <v>36</v>
      </c>
      <c r="O6" s="7" t="s">
        <v>67</v>
      </c>
      <c r="P6" s="7">
        <v>200</v>
      </c>
      <c r="Q6" s="7"/>
      <c r="R6" s="7"/>
      <c r="S6" s="7"/>
      <c r="T6" s="7"/>
      <c r="U6" s="7" t="s">
        <v>76</v>
      </c>
      <c r="V6" s="7">
        <v>30</v>
      </c>
      <c r="W6" s="7">
        <v>48</v>
      </c>
    </row>
    <row r="7" spans="1:23" ht="30">
      <c r="A7" s="7" t="s">
        <v>37</v>
      </c>
      <c r="B7" s="7">
        <v>2</v>
      </c>
      <c r="C7" s="7">
        <v>4</v>
      </c>
      <c r="D7" s="7"/>
      <c r="E7" s="7"/>
      <c r="F7" s="7"/>
      <c r="G7" s="7"/>
      <c r="H7" s="7"/>
      <c r="I7" s="7"/>
      <c r="J7" s="7"/>
      <c r="K7" s="7"/>
      <c r="L7" s="7" t="s">
        <v>44</v>
      </c>
      <c r="M7" s="7">
        <v>8</v>
      </c>
      <c r="N7" s="7">
        <v>14</v>
      </c>
      <c r="O7" s="7" t="s">
        <v>68</v>
      </c>
      <c r="P7" s="7">
        <v>5</v>
      </c>
      <c r="Q7" s="7"/>
      <c r="R7" s="7"/>
      <c r="S7" s="7"/>
      <c r="T7" s="7"/>
      <c r="U7" s="7" t="s">
        <v>69</v>
      </c>
      <c r="V7" s="7">
        <v>4</v>
      </c>
      <c r="W7" s="7">
        <v>6</v>
      </c>
    </row>
    <row r="8" spans="1:23" ht="30">
      <c r="A8" s="7" t="s">
        <v>39</v>
      </c>
      <c r="B8" s="7">
        <v>3</v>
      </c>
      <c r="C8" s="7">
        <v>6</v>
      </c>
      <c r="D8" s="7"/>
      <c r="E8" s="7"/>
      <c r="F8" s="7"/>
      <c r="G8" s="7"/>
      <c r="H8" s="7"/>
      <c r="I8" s="7"/>
      <c r="J8" s="7"/>
      <c r="K8" s="7"/>
      <c r="L8" s="7" t="s">
        <v>46</v>
      </c>
      <c r="M8" s="7">
        <v>8</v>
      </c>
      <c r="N8" s="7">
        <v>12</v>
      </c>
      <c r="O8" s="7" t="s">
        <v>69</v>
      </c>
      <c r="P8" s="7">
        <v>5</v>
      </c>
      <c r="Q8" s="7"/>
      <c r="R8" s="7"/>
      <c r="S8" s="7"/>
      <c r="T8" s="7"/>
      <c r="U8" s="7" t="s">
        <v>64</v>
      </c>
      <c r="V8" s="7">
        <v>2</v>
      </c>
      <c r="W8" s="7">
        <v>3</v>
      </c>
    </row>
    <row r="9" spans="1:23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 t="s">
        <v>58</v>
      </c>
      <c r="M9" s="7">
        <v>7</v>
      </c>
      <c r="N9" s="7">
        <v>12</v>
      </c>
      <c r="O9" s="7"/>
      <c r="P9" s="7"/>
      <c r="Q9" s="7"/>
      <c r="R9" s="7"/>
      <c r="S9" s="7"/>
      <c r="T9" s="7"/>
      <c r="U9" s="7" t="s">
        <v>77</v>
      </c>
      <c r="V9" s="7">
        <v>8</v>
      </c>
      <c r="W9" s="7">
        <v>12</v>
      </c>
    </row>
    <row r="10" spans="1:23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 t="s">
        <v>59</v>
      </c>
      <c r="M10" s="7">
        <v>2</v>
      </c>
      <c r="N10" s="7">
        <v>4</v>
      </c>
      <c r="O10" s="7"/>
      <c r="P10" s="7"/>
      <c r="Q10" s="7"/>
      <c r="R10" s="7"/>
      <c r="S10" s="7"/>
      <c r="T10" s="7"/>
      <c r="U10" s="7" t="s">
        <v>78</v>
      </c>
      <c r="V10" s="7">
        <v>8</v>
      </c>
      <c r="W10" s="7">
        <v>12</v>
      </c>
    </row>
    <row r="11" spans="1:23" ht="44.25" customHeight="1">
      <c r="A11" s="8" t="s">
        <v>7</v>
      </c>
      <c r="B11" s="7">
        <v>120</v>
      </c>
      <c r="C11" s="7">
        <v>180</v>
      </c>
      <c r="D11" s="7"/>
      <c r="E11" s="7"/>
      <c r="F11" s="7"/>
      <c r="G11" s="7"/>
      <c r="H11" s="7"/>
      <c r="I11" s="7"/>
      <c r="J11" s="7"/>
      <c r="K11" s="7"/>
      <c r="L11" s="8" t="s">
        <v>17</v>
      </c>
      <c r="M11" s="7">
        <v>150</v>
      </c>
      <c r="N11" s="7">
        <v>200</v>
      </c>
      <c r="O11" s="8" t="s">
        <v>23</v>
      </c>
      <c r="P11" s="7">
        <v>1</v>
      </c>
      <c r="Q11" s="7"/>
      <c r="R11" s="8" t="s">
        <v>26</v>
      </c>
      <c r="S11" s="7">
        <v>120</v>
      </c>
      <c r="T11" s="7">
        <v>150</v>
      </c>
      <c r="U11" s="8" t="s">
        <v>31</v>
      </c>
      <c r="V11" s="7">
        <v>80</v>
      </c>
      <c r="W11" s="7">
        <v>80</v>
      </c>
    </row>
    <row r="12" spans="1:23" ht="15">
      <c r="A12" s="7" t="s">
        <v>41</v>
      </c>
      <c r="B12" s="7">
        <v>35</v>
      </c>
      <c r="C12" s="7">
        <v>52.5</v>
      </c>
      <c r="D12" s="7"/>
      <c r="E12" s="7"/>
      <c r="F12" s="7"/>
      <c r="G12" s="7"/>
      <c r="H12" s="7"/>
      <c r="I12" s="7"/>
      <c r="J12" s="7"/>
      <c r="K12" s="7"/>
      <c r="L12" s="7" t="s">
        <v>60</v>
      </c>
      <c r="M12" s="7">
        <v>124</v>
      </c>
      <c r="N12" s="7">
        <v>165</v>
      </c>
      <c r="O12" s="7"/>
      <c r="P12" s="7"/>
      <c r="Q12" s="7"/>
      <c r="R12" s="7" t="s">
        <v>70</v>
      </c>
      <c r="S12" s="7">
        <v>40</v>
      </c>
      <c r="T12" s="7">
        <v>50</v>
      </c>
      <c r="U12" s="7"/>
      <c r="V12" s="7"/>
      <c r="W12" s="7"/>
    </row>
    <row r="13" spans="1:23" ht="30">
      <c r="A13" s="7" t="s">
        <v>42</v>
      </c>
      <c r="B13" s="7">
        <v>5</v>
      </c>
      <c r="C13" s="7">
        <v>7.5</v>
      </c>
      <c r="D13" s="7"/>
      <c r="E13" s="7"/>
      <c r="F13" s="7"/>
      <c r="G13" s="7"/>
      <c r="H13" s="7"/>
      <c r="I13" s="7"/>
      <c r="J13" s="7"/>
      <c r="K13" s="7"/>
      <c r="L13" s="7" t="s">
        <v>61</v>
      </c>
      <c r="M13" s="7">
        <v>35</v>
      </c>
      <c r="N13" s="7">
        <v>47</v>
      </c>
      <c r="O13" s="7"/>
      <c r="P13" s="7"/>
      <c r="Q13" s="7"/>
      <c r="R13" s="7" t="s">
        <v>69</v>
      </c>
      <c r="S13" s="7">
        <v>5</v>
      </c>
      <c r="T13" s="7">
        <v>5</v>
      </c>
      <c r="U13" s="7"/>
      <c r="V13" s="7"/>
      <c r="W13" s="7"/>
    </row>
    <row r="14" spans="1:23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 t="s">
        <v>42</v>
      </c>
      <c r="M14" s="7">
        <v>5</v>
      </c>
      <c r="N14" s="7">
        <v>7</v>
      </c>
      <c r="O14" s="7"/>
      <c r="P14" s="7"/>
      <c r="Q14" s="7"/>
      <c r="R14" s="7"/>
      <c r="S14" s="7"/>
      <c r="T14" s="7"/>
      <c r="U14" s="7"/>
      <c r="V14" s="7"/>
      <c r="W14" s="7"/>
    </row>
    <row r="15" spans="1:23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ht="55.5" customHeight="1">
      <c r="A16" s="8" t="s">
        <v>9</v>
      </c>
      <c r="B16" s="7">
        <v>60</v>
      </c>
      <c r="C16" s="7">
        <v>60</v>
      </c>
      <c r="D16" s="7"/>
      <c r="E16" s="7"/>
      <c r="F16" s="7"/>
      <c r="G16" s="7"/>
      <c r="H16" s="7"/>
      <c r="I16" s="7"/>
      <c r="J16" s="7"/>
      <c r="K16" s="7"/>
      <c r="L16" s="8" t="s">
        <v>18</v>
      </c>
      <c r="M16" s="7">
        <v>100</v>
      </c>
      <c r="N16" s="7">
        <v>150</v>
      </c>
      <c r="O16" s="8" t="s">
        <v>19</v>
      </c>
      <c r="P16" s="7">
        <v>60</v>
      </c>
      <c r="Q16" s="7">
        <v>60</v>
      </c>
      <c r="R16" s="8" t="s">
        <v>27</v>
      </c>
      <c r="S16" s="7">
        <v>125</v>
      </c>
      <c r="T16" s="7">
        <v>150</v>
      </c>
      <c r="U16" s="8" t="s">
        <v>32</v>
      </c>
      <c r="V16" s="7">
        <v>200</v>
      </c>
      <c r="W16" s="7">
        <v>200</v>
      </c>
    </row>
    <row r="17" spans="1:23" ht="30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 t="s">
        <v>62</v>
      </c>
      <c r="M17" s="7">
        <v>71</v>
      </c>
      <c r="N17" s="7">
        <v>106.5</v>
      </c>
      <c r="O17" s="7"/>
      <c r="P17" s="7"/>
      <c r="Q17" s="7"/>
      <c r="R17" s="7" t="s">
        <v>71</v>
      </c>
      <c r="S17" s="7">
        <v>75</v>
      </c>
      <c r="T17" s="7">
        <v>90</v>
      </c>
      <c r="U17" s="7" t="s">
        <v>11</v>
      </c>
      <c r="V17" s="7">
        <v>33.3</v>
      </c>
      <c r="W17" s="7">
        <v>33.3</v>
      </c>
    </row>
    <row r="18" spans="1:23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 t="s">
        <v>63</v>
      </c>
      <c r="M18" s="7">
        <v>3</v>
      </c>
      <c r="N18" s="7">
        <v>4.5</v>
      </c>
      <c r="O18" s="7"/>
      <c r="P18" s="7"/>
      <c r="Q18" s="7"/>
      <c r="R18" s="7" t="s">
        <v>74</v>
      </c>
      <c r="S18" s="7">
        <v>32</v>
      </c>
      <c r="T18" s="7">
        <v>39</v>
      </c>
      <c r="U18" s="7" t="s">
        <v>37</v>
      </c>
      <c r="V18" s="7">
        <v>9</v>
      </c>
      <c r="W18" s="7">
        <v>9</v>
      </c>
    </row>
    <row r="19" spans="1:23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 t="s">
        <v>64</v>
      </c>
      <c r="M19" s="7">
        <v>5</v>
      </c>
      <c r="N19" s="7">
        <v>7.5</v>
      </c>
      <c r="O19" s="7"/>
      <c r="P19" s="7"/>
      <c r="Q19" s="7"/>
      <c r="R19" s="7" t="s">
        <v>72</v>
      </c>
      <c r="S19" s="7">
        <v>56</v>
      </c>
      <c r="T19" s="7">
        <v>69</v>
      </c>
      <c r="U19" s="7" t="s">
        <v>79</v>
      </c>
      <c r="V19" s="7">
        <v>7</v>
      </c>
      <c r="W19" s="7">
        <v>7</v>
      </c>
    </row>
    <row r="20" spans="1:23" ht="30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 t="s">
        <v>65</v>
      </c>
      <c r="M20" s="7">
        <v>6</v>
      </c>
      <c r="N20" s="7">
        <v>9</v>
      </c>
      <c r="O20" s="7"/>
      <c r="P20" s="7"/>
      <c r="Q20" s="7"/>
      <c r="R20" s="7" t="s">
        <v>64</v>
      </c>
      <c r="S20" s="7">
        <v>3</v>
      </c>
      <c r="T20" s="7">
        <v>3</v>
      </c>
      <c r="U20" s="7"/>
      <c r="V20" s="7"/>
      <c r="W20" s="7"/>
    </row>
    <row r="21" spans="1:23" ht="30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 t="s">
        <v>73</v>
      </c>
      <c r="S21" s="7">
        <v>0.5</v>
      </c>
      <c r="T21" s="7">
        <v>0.6</v>
      </c>
      <c r="U21" s="7"/>
      <c r="V21" s="7"/>
      <c r="W21" s="7"/>
    </row>
    <row r="22" spans="1:23" ht="30">
      <c r="A22" s="8" t="s">
        <v>8</v>
      </c>
      <c r="B22" s="7">
        <v>65</v>
      </c>
      <c r="C22" s="7">
        <v>90</v>
      </c>
      <c r="D22" s="7"/>
      <c r="E22" s="7"/>
      <c r="F22" s="7"/>
      <c r="G22" s="7"/>
      <c r="H22" s="7"/>
      <c r="I22" s="7"/>
      <c r="J22" s="7"/>
      <c r="K22" s="7"/>
      <c r="L22" s="8" t="s">
        <v>19</v>
      </c>
      <c r="M22" s="7">
        <v>60</v>
      </c>
      <c r="N22" s="7">
        <v>60</v>
      </c>
      <c r="O22" s="8" t="s">
        <v>12</v>
      </c>
      <c r="P22" s="7">
        <v>75</v>
      </c>
      <c r="Q22" s="7">
        <v>75</v>
      </c>
      <c r="R22" s="8" t="s">
        <v>28</v>
      </c>
      <c r="S22" s="7">
        <v>200</v>
      </c>
      <c r="T22" s="7">
        <v>200</v>
      </c>
      <c r="U22" s="8" t="s">
        <v>33</v>
      </c>
      <c r="V22" s="7">
        <v>85</v>
      </c>
      <c r="W22" s="7">
        <v>85</v>
      </c>
    </row>
    <row r="23" spans="1:23" ht="15">
      <c r="A23" s="7" t="s">
        <v>43</v>
      </c>
      <c r="B23" s="7">
        <v>56</v>
      </c>
      <c r="C23" s="7">
        <v>74.7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 t="s">
        <v>49</v>
      </c>
      <c r="P23" s="7">
        <v>35</v>
      </c>
      <c r="Q23" s="7">
        <v>35</v>
      </c>
      <c r="R23" s="7" t="s">
        <v>75</v>
      </c>
      <c r="S23" s="7">
        <v>6</v>
      </c>
      <c r="T23" s="7">
        <v>6</v>
      </c>
      <c r="U23" s="7" t="s">
        <v>80</v>
      </c>
      <c r="V23" s="7">
        <v>30</v>
      </c>
      <c r="W23" s="7">
        <v>30</v>
      </c>
    </row>
    <row r="24" spans="1:23" ht="30">
      <c r="A24" s="7" t="s">
        <v>38</v>
      </c>
      <c r="B24" s="7">
        <v>3</v>
      </c>
      <c r="C24" s="7">
        <v>4.5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 t="s">
        <v>50</v>
      </c>
      <c r="P24" s="7">
        <v>4</v>
      </c>
      <c r="Q24" s="7">
        <v>4</v>
      </c>
      <c r="R24" s="7" t="s">
        <v>55</v>
      </c>
      <c r="S24" s="7">
        <v>192</v>
      </c>
      <c r="T24" s="7">
        <v>192</v>
      </c>
      <c r="U24" s="7" t="s">
        <v>69</v>
      </c>
      <c r="V24" s="7">
        <v>2</v>
      </c>
      <c r="W24" s="7">
        <v>2</v>
      </c>
    </row>
    <row r="25" spans="1:23" ht="30">
      <c r="A25" s="7" t="s">
        <v>45</v>
      </c>
      <c r="B25" s="7">
        <v>5</v>
      </c>
      <c r="C25" s="7">
        <v>6.03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 t="s">
        <v>39</v>
      </c>
      <c r="P25" s="7">
        <v>1</v>
      </c>
      <c r="Q25" s="7">
        <v>1</v>
      </c>
      <c r="R25" s="7" t="s">
        <v>37</v>
      </c>
      <c r="S25" s="7">
        <v>15</v>
      </c>
      <c r="T25" s="7">
        <v>15</v>
      </c>
      <c r="U25" s="7" t="s">
        <v>64</v>
      </c>
      <c r="V25" s="7">
        <v>1</v>
      </c>
      <c r="W25" s="7">
        <v>1</v>
      </c>
    </row>
    <row r="26" spans="1:23" ht="30">
      <c r="A26" s="7" t="s">
        <v>46</v>
      </c>
      <c r="B26" s="7">
        <v>5</v>
      </c>
      <c r="C26" s="7">
        <v>7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 t="s">
        <v>51</v>
      </c>
      <c r="P26" s="7" t="s">
        <v>52</v>
      </c>
      <c r="Q26" s="7" t="s">
        <v>52</v>
      </c>
      <c r="R26" s="7"/>
      <c r="S26" s="7"/>
      <c r="T26" s="7"/>
      <c r="U26" s="7" t="s">
        <v>81</v>
      </c>
      <c r="V26" s="7" t="s">
        <v>52</v>
      </c>
      <c r="W26" s="7" t="s">
        <v>52</v>
      </c>
    </row>
    <row r="27" spans="1:23" ht="15">
      <c r="A27" s="7" t="s">
        <v>47</v>
      </c>
      <c r="B27" s="7">
        <v>17</v>
      </c>
      <c r="C27" s="7">
        <v>22.5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 t="s">
        <v>37</v>
      </c>
      <c r="P27" s="7">
        <v>7</v>
      </c>
      <c r="Q27" s="7">
        <v>7</v>
      </c>
      <c r="R27" s="7"/>
      <c r="S27" s="7"/>
      <c r="T27" s="7"/>
      <c r="U27" s="7" t="s">
        <v>82</v>
      </c>
      <c r="V27" s="7">
        <v>10</v>
      </c>
      <c r="W27" s="7">
        <v>10</v>
      </c>
    </row>
    <row r="28" spans="1:23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 t="s">
        <v>55</v>
      </c>
      <c r="P28" s="7">
        <v>20</v>
      </c>
      <c r="Q28" s="7">
        <v>20</v>
      </c>
      <c r="R28" s="7"/>
      <c r="S28" s="7"/>
      <c r="T28" s="7"/>
      <c r="U28" s="7" t="s">
        <v>83</v>
      </c>
      <c r="V28" s="7">
        <v>20</v>
      </c>
      <c r="W28" s="7">
        <v>20</v>
      </c>
    </row>
    <row r="29" spans="1:23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 t="s">
        <v>53</v>
      </c>
      <c r="P29" s="7">
        <v>3</v>
      </c>
      <c r="Q29" s="7">
        <v>3</v>
      </c>
      <c r="R29" s="7"/>
      <c r="S29" s="7"/>
      <c r="T29" s="7"/>
      <c r="U29" s="7" t="s">
        <v>84</v>
      </c>
      <c r="V29" s="7">
        <v>2</v>
      </c>
      <c r="W29" s="7">
        <v>2</v>
      </c>
    </row>
    <row r="30" spans="1:23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 t="s">
        <v>54</v>
      </c>
      <c r="P30" s="7">
        <v>1</v>
      </c>
      <c r="Q30" s="7">
        <v>1</v>
      </c>
      <c r="R30" s="7"/>
      <c r="S30" s="7"/>
      <c r="T30" s="7"/>
      <c r="U30" s="7" t="s">
        <v>85</v>
      </c>
      <c r="V30" s="7">
        <v>16</v>
      </c>
      <c r="W30" s="7">
        <v>16</v>
      </c>
    </row>
    <row r="31" spans="1:23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 t="s">
        <v>86</v>
      </c>
      <c r="V31" s="7">
        <v>1</v>
      </c>
      <c r="W31" s="7">
        <v>1</v>
      </c>
    </row>
    <row r="32" spans="1:23" ht="45">
      <c r="A32" s="8" t="s">
        <v>10</v>
      </c>
      <c r="B32" s="7">
        <v>200</v>
      </c>
      <c r="C32" s="7">
        <v>200</v>
      </c>
      <c r="D32" s="7"/>
      <c r="E32" s="7"/>
      <c r="F32" s="7"/>
      <c r="G32" s="7"/>
      <c r="H32" s="7"/>
      <c r="I32" s="7"/>
      <c r="J32" s="7"/>
      <c r="K32" s="7"/>
      <c r="L32" s="8" t="s">
        <v>20</v>
      </c>
      <c r="M32" s="7">
        <v>200</v>
      </c>
      <c r="N32" s="7">
        <v>200</v>
      </c>
      <c r="O32" s="8" t="s">
        <v>24</v>
      </c>
      <c r="P32" s="7">
        <v>200</v>
      </c>
      <c r="Q32" s="7">
        <v>200</v>
      </c>
      <c r="R32" s="8" t="s">
        <v>29</v>
      </c>
      <c r="S32" s="7">
        <v>50</v>
      </c>
      <c r="T32" s="7">
        <v>75</v>
      </c>
      <c r="U32" s="8" t="s">
        <v>34</v>
      </c>
      <c r="V32" s="7">
        <v>100</v>
      </c>
      <c r="W32" s="7">
        <v>100</v>
      </c>
    </row>
    <row r="33" spans="1:23" ht="15">
      <c r="A33" s="7" t="s">
        <v>48</v>
      </c>
      <c r="B33" s="7">
        <v>0.003</v>
      </c>
      <c r="C33" s="7">
        <v>0.003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15">
      <c r="A34" s="7" t="s">
        <v>37</v>
      </c>
      <c r="B34" s="7">
        <v>13</v>
      </c>
      <c r="C34" s="7">
        <v>13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ht="15">
      <c r="A37" s="8" t="s">
        <v>11</v>
      </c>
      <c r="B37" s="7">
        <v>70</v>
      </c>
      <c r="C37" s="7">
        <v>70</v>
      </c>
      <c r="D37" s="7"/>
      <c r="E37" s="7"/>
      <c r="F37" s="7"/>
      <c r="G37" s="7"/>
      <c r="H37" s="7"/>
      <c r="I37" s="7"/>
      <c r="J37" s="7"/>
      <c r="K37" s="7"/>
      <c r="L37" s="8" t="s">
        <v>21</v>
      </c>
      <c r="M37" s="7">
        <v>50</v>
      </c>
      <c r="N37" s="7">
        <v>50</v>
      </c>
      <c r="O37" s="7"/>
      <c r="P37" s="7"/>
      <c r="Q37" s="7"/>
      <c r="R37" s="7"/>
      <c r="S37" s="7"/>
      <c r="T37" s="7"/>
      <c r="U37" s="7"/>
      <c r="V37" s="7"/>
      <c r="W37" s="7"/>
    </row>
    <row r="38" spans="1:23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ht="15">
      <c r="A42" s="8" t="s">
        <v>12</v>
      </c>
      <c r="B42" s="7">
        <v>75</v>
      </c>
      <c r="C42" s="7">
        <v>75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ht="15">
      <c r="A43" s="7" t="s">
        <v>49</v>
      </c>
      <c r="B43" s="7">
        <v>35</v>
      </c>
      <c r="C43" s="7">
        <v>35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ht="15">
      <c r="A44" s="7" t="s">
        <v>50</v>
      </c>
      <c r="B44" s="7">
        <v>4</v>
      </c>
      <c r="C44" s="7">
        <v>4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ht="15">
      <c r="A45" s="7" t="s">
        <v>39</v>
      </c>
      <c r="B45" s="7">
        <v>1</v>
      </c>
      <c r="C45" s="7">
        <v>1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ht="15">
      <c r="A46" s="7" t="s">
        <v>51</v>
      </c>
      <c r="B46" s="7" t="s">
        <v>52</v>
      </c>
      <c r="C46" s="7" t="s">
        <v>52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ht="15">
      <c r="A47" s="7" t="s">
        <v>37</v>
      </c>
      <c r="B47" s="7">
        <v>7</v>
      </c>
      <c r="C47" s="7">
        <v>7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ht="15">
      <c r="A48" s="7" t="s">
        <v>55</v>
      </c>
      <c r="B48" s="7">
        <v>20</v>
      </c>
      <c r="C48" s="7">
        <v>20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ht="15">
      <c r="A49" s="7" t="s">
        <v>53</v>
      </c>
      <c r="B49" s="7">
        <v>3</v>
      </c>
      <c r="C49" s="7">
        <v>3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ht="15">
      <c r="A50" s="7" t="s">
        <v>54</v>
      </c>
      <c r="B50" s="7">
        <v>1</v>
      </c>
      <c r="C50" s="7">
        <v>1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</sheetData>
  <sheetProtection/>
  <mergeCells count="8">
    <mergeCell ref="B1:C1"/>
    <mergeCell ref="M1:N1"/>
    <mergeCell ref="P1:Q1"/>
    <mergeCell ref="S1:T1"/>
    <mergeCell ref="V1:W1"/>
    <mergeCell ref="D1:D2"/>
    <mergeCell ref="E1:E2"/>
    <mergeCell ref="F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I39"/>
  <sheetViews>
    <sheetView zoomScalePageLayoutView="0" workbookViewId="0" topLeftCell="A1">
      <selection activeCell="A3" sqref="A3:I39"/>
    </sheetView>
  </sheetViews>
  <sheetFormatPr defaultColWidth="9.140625" defaultRowHeight="15"/>
  <cols>
    <col min="1" max="1" width="14.421875" style="0" customWidth="1"/>
    <col min="2" max="2" width="10.57421875" style="0" bestFit="1" customWidth="1"/>
    <col min="3" max="3" width="11.57421875" style="0" bestFit="1" customWidth="1"/>
    <col min="4" max="4" width="6.57421875" style="0" bestFit="1" customWidth="1"/>
    <col min="5" max="5" width="11.28125" style="0" bestFit="1" customWidth="1"/>
    <col min="6" max="9" width="7.421875" style="0" bestFit="1" customWidth="1"/>
  </cols>
  <sheetData>
    <row r="2" ht="15.75" thickBot="1"/>
    <row r="3" spans="1:9" ht="15">
      <c r="A3" s="2" t="s">
        <v>92</v>
      </c>
      <c r="B3" s="157" t="s">
        <v>87</v>
      </c>
      <c r="C3" s="158"/>
      <c r="D3" s="137" t="s">
        <v>90</v>
      </c>
      <c r="E3" s="137" t="s">
        <v>91</v>
      </c>
      <c r="F3" s="139" t="s">
        <v>35</v>
      </c>
      <c r="G3" s="140"/>
      <c r="H3" s="155" t="s">
        <v>93</v>
      </c>
      <c r="I3" s="156"/>
    </row>
    <row r="4" spans="1:9" ht="30">
      <c r="A4" s="8"/>
      <c r="B4" s="17" t="s">
        <v>14</v>
      </c>
      <c r="C4" s="17" t="s">
        <v>15</v>
      </c>
      <c r="D4" s="138"/>
      <c r="E4" s="138"/>
      <c r="F4" s="9" t="s">
        <v>14</v>
      </c>
      <c r="G4" s="17" t="s">
        <v>15</v>
      </c>
      <c r="H4" s="9" t="s">
        <v>14</v>
      </c>
      <c r="I4" s="17" t="s">
        <v>15</v>
      </c>
    </row>
    <row r="5" spans="1:9" ht="15" customHeight="1">
      <c r="A5" s="8" t="s">
        <v>4</v>
      </c>
      <c r="B5" s="9"/>
      <c r="C5" s="9"/>
      <c r="D5" s="9"/>
      <c r="E5" s="9"/>
      <c r="F5" s="9"/>
      <c r="G5" s="10"/>
      <c r="H5" s="11"/>
      <c r="I5" s="11"/>
    </row>
    <row r="6" spans="1:9" ht="30">
      <c r="A6" s="8" t="s">
        <v>120</v>
      </c>
      <c r="B6" s="12">
        <v>75</v>
      </c>
      <c r="C6" s="12">
        <v>125</v>
      </c>
      <c r="D6" s="12"/>
      <c r="E6" s="12"/>
      <c r="F6" s="12"/>
      <c r="G6" s="10"/>
      <c r="H6" s="11">
        <v>131.58</v>
      </c>
      <c r="I6" s="11">
        <v>237.15</v>
      </c>
    </row>
    <row r="7" spans="1:9" ht="15">
      <c r="A7" s="7" t="s">
        <v>129</v>
      </c>
      <c r="B7" s="12">
        <v>95.7</v>
      </c>
      <c r="C7" s="12">
        <v>131</v>
      </c>
      <c r="D7" s="15">
        <v>195.85</v>
      </c>
      <c r="E7" s="12" t="s">
        <v>124</v>
      </c>
      <c r="F7" s="15">
        <f>B7*D7/1000</f>
        <v>18.742845000000003</v>
      </c>
      <c r="G7" s="18">
        <f>C7*D7/1000</f>
        <v>25.65635</v>
      </c>
      <c r="H7" s="11"/>
      <c r="I7" s="11"/>
    </row>
    <row r="8" spans="1:9" ht="15">
      <c r="A8" s="7" t="s">
        <v>80</v>
      </c>
      <c r="B8" s="12">
        <v>18.3</v>
      </c>
      <c r="C8" s="12">
        <v>25</v>
      </c>
      <c r="D8" s="25">
        <v>16</v>
      </c>
      <c r="E8" s="12" t="s">
        <v>124</v>
      </c>
      <c r="F8" s="15">
        <f aca="true" t="shared" si="0" ref="F8:F34">B8*D8/1000</f>
        <v>0.2928</v>
      </c>
      <c r="G8" s="18">
        <f aca="true" t="shared" si="1" ref="G8:G34">C8*D8/1000</f>
        <v>0.4</v>
      </c>
      <c r="H8" s="11"/>
      <c r="I8" s="11"/>
    </row>
    <row r="9" spans="1:9" ht="15">
      <c r="A9" s="7" t="s">
        <v>55</v>
      </c>
      <c r="B9" s="12">
        <v>14.7</v>
      </c>
      <c r="C9" s="12">
        <v>20</v>
      </c>
      <c r="D9" s="26">
        <v>48</v>
      </c>
      <c r="E9" s="21" t="s">
        <v>126</v>
      </c>
      <c r="F9" s="15">
        <f t="shared" si="0"/>
        <v>0.7055999999999999</v>
      </c>
      <c r="G9" s="18">
        <f t="shared" si="1"/>
        <v>0.96</v>
      </c>
      <c r="H9" s="11"/>
      <c r="I9" s="11"/>
    </row>
    <row r="10" spans="1:9" ht="15">
      <c r="A10" s="7" t="s">
        <v>97</v>
      </c>
      <c r="B10" s="12">
        <v>9.2</v>
      </c>
      <c r="C10" s="12">
        <v>11</v>
      </c>
      <c r="D10" s="26">
        <v>64.4</v>
      </c>
      <c r="E10" s="21" t="s">
        <v>123</v>
      </c>
      <c r="F10" s="15">
        <v>1.48</v>
      </c>
      <c r="G10" s="18">
        <v>1.77</v>
      </c>
      <c r="H10" s="11"/>
      <c r="I10" s="11"/>
    </row>
    <row r="11" spans="1:9" ht="15">
      <c r="A11" s="7" t="s">
        <v>37</v>
      </c>
      <c r="B11" s="12">
        <v>2</v>
      </c>
      <c r="C11" s="12">
        <v>3</v>
      </c>
      <c r="D11" s="15">
        <v>52</v>
      </c>
      <c r="E11" s="12" t="s">
        <v>124</v>
      </c>
      <c r="F11" s="15">
        <f t="shared" si="0"/>
        <v>0.104</v>
      </c>
      <c r="G11" s="18">
        <f t="shared" si="1"/>
        <v>0.156</v>
      </c>
      <c r="H11" s="11"/>
      <c r="I11" s="11"/>
    </row>
    <row r="12" spans="1:9" ht="15">
      <c r="A12" s="7" t="s">
        <v>96</v>
      </c>
      <c r="B12" s="12">
        <v>5.3</v>
      </c>
      <c r="C12" s="12">
        <v>7</v>
      </c>
      <c r="D12" s="15">
        <v>82</v>
      </c>
      <c r="E12" s="21" t="s">
        <v>126</v>
      </c>
      <c r="F12" s="15">
        <f t="shared" si="0"/>
        <v>0.4346</v>
      </c>
      <c r="G12" s="18">
        <f t="shared" si="1"/>
        <v>0.574</v>
      </c>
      <c r="H12" s="11"/>
      <c r="I12" s="11"/>
    </row>
    <row r="13" spans="1:9" ht="45">
      <c r="A13" s="8" t="s">
        <v>121</v>
      </c>
      <c r="B13" s="12">
        <v>200</v>
      </c>
      <c r="C13" s="12">
        <v>200</v>
      </c>
      <c r="D13" s="12"/>
      <c r="E13" s="12"/>
      <c r="F13" s="15">
        <f t="shared" si="0"/>
        <v>0</v>
      </c>
      <c r="G13" s="18">
        <f t="shared" si="1"/>
        <v>0</v>
      </c>
      <c r="H13" s="11">
        <v>189.66</v>
      </c>
      <c r="I13" s="11">
        <v>189.66</v>
      </c>
    </row>
    <row r="14" spans="1:9" ht="15">
      <c r="A14" s="19" t="s">
        <v>130</v>
      </c>
      <c r="B14" s="12">
        <v>291</v>
      </c>
      <c r="C14" s="12">
        <v>291</v>
      </c>
      <c r="D14" s="15">
        <v>19.1</v>
      </c>
      <c r="E14" s="12" t="s">
        <v>124</v>
      </c>
      <c r="F14" s="15">
        <f t="shared" si="0"/>
        <v>5.5581000000000005</v>
      </c>
      <c r="G14" s="18">
        <f t="shared" si="1"/>
        <v>5.5581000000000005</v>
      </c>
      <c r="H14" s="11"/>
      <c r="I14" s="11"/>
    </row>
    <row r="15" spans="1:9" ht="15">
      <c r="A15" s="19" t="s">
        <v>95</v>
      </c>
      <c r="B15" s="12">
        <v>4</v>
      </c>
      <c r="C15" s="12">
        <v>4</v>
      </c>
      <c r="D15" s="15">
        <v>306.55</v>
      </c>
      <c r="E15" s="12" t="s">
        <v>124</v>
      </c>
      <c r="F15" s="15">
        <f t="shared" si="0"/>
        <v>1.2262</v>
      </c>
      <c r="G15" s="18">
        <f t="shared" si="1"/>
        <v>1.2262</v>
      </c>
      <c r="H15" s="11"/>
      <c r="I15" s="11"/>
    </row>
    <row r="16" spans="1:9" ht="45">
      <c r="A16" s="8" t="s">
        <v>131</v>
      </c>
      <c r="B16" s="12">
        <v>60</v>
      </c>
      <c r="C16" s="12">
        <v>60</v>
      </c>
      <c r="D16" s="12"/>
      <c r="E16" s="12"/>
      <c r="F16" s="15">
        <f t="shared" si="0"/>
        <v>0</v>
      </c>
      <c r="G16" s="18">
        <f t="shared" si="1"/>
        <v>0</v>
      </c>
      <c r="H16" s="11">
        <v>62.5</v>
      </c>
      <c r="I16" s="11">
        <v>62.5</v>
      </c>
    </row>
    <row r="17" spans="1:9" ht="15">
      <c r="A17" s="7" t="s">
        <v>101</v>
      </c>
      <c r="B17" s="12">
        <v>50</v>
      </c>
      <c r="C17" s="12">
        <v>100</v>
      </c>
      <c r="D17" s="15">
        <v>25.8</v>
      </c>
      <c r="E17" s="12" t="s">
        <v>124</v>
      </c>
      <c r="F17" s="15">
        <f t="shared" si="0"/>
        <v>1.29</v>
      </c>
      <c r="G17" s="18">
        <f t="shared" si="1"/>
        <v>2.58</v>
      </c>
      <c r="H17" s="11"/>
      <c r="I17" s="11"/>
    </row>
    <row r="18" spans="1:9" ht="15">
      <c r="A18" s="7" t="s">
        <v>96</v>
      </c>
      <c r="B18" s="12">
        <v>5</v>
      </c>
      <c r="C18" s="12">
        <v>10</v>
      </c>
      <c r="D18" s="15">
        <v>82</v>
      </c>
      <c r="E18" s="21" t="s">
        <v>126</v>
      </c>
      <c r="F18" s="15">
        <f t="shared" si="0"/>
        <v>0.41</v>
      </c>
      <c r="G18" s="18">
        <f t="shared" si="1"/>
        <v>0.82</v>
      </c>
      <c r="H18" s="11"/>
      <c r="I18" s="11"/>
    </row>
    <row r="19" spans="1:9" ht="15">
      <c r="A19" s="8" t="s">
        <v>132</v>
      </c>
      <c r="B19" s="12">
        <v>200</v>
      </c>
      <c r="C19" s="12"/>
      <c r="D19" s="12"/>
      <c r="E19" s="12"/>
      <c r="F19" s="15">
        <f t="shared" si="0"/>
        <v>0</v>
      </c>
      <c r="G19" s="18">
        <f t="shared" si="1"/>
        <v>0</v>
      </c>
      <c r="H19" s="11">
        <v>49.27</v>
      </c>
      <c r="I19" s="11"/>
    </row>
    <row r="20" spans="1:9" ht="15">
      <c r="A20" s="7" t="s">
        <v>48</v>
      </c>
      <c r="B20" s="12">
        <v>2</v>
      </c>
      <c r="C20" s="12"/>
      <c r="D20" s="15">
        <v>65</v>
      </c>
      <c r="E20" s="12" t="s">
        <v>125</v>
      </c>
      <c r="F20" s="15">
        <f>B20*D20/100</f>
        <v>1.3</v>
      </c>
      <c r="G20" s="18">
        <f t="shared" si="1"/>
        <v>0</v>
      </c>
      <c r="H20" s="11"/>
      <c r="I20" s="11"/>
    </row>
    <row r="21" spans="1:9" ht="15">
      <c r="A21" s="19" t="s">
        <v>37</v>
      </c>
      <c r="B21" s="12">
        <v>15</v>
      </c>
      <c r="C21" s="12"/>
      <c r="D21" s="15">
        <v>52</v>
      </c>
      <c r="E21" s="12" t="s">
        <v>124</v>
      </c>
      <c r="F21" s="15">
        <f t="shared" si="0"/>
        <v>0.78</v>
      </c>
      <c r="G21" s="18">
        <f t="shared" si="1"/>
        <v>0</v>
      </c>
      <c r="H21" s="11"/>
      <c r="I21" s="11"/>
    </row>
    <row r="22" spans="1:9" ht="30">
      <c r="A22" s="8" t="s">
        <v>133</v>
      </c>
      <c r="B22" s="12"/>
      <c r="C22" s="12">
        <v>200</v>
      </c>
      <c r="D22" s="13"/>
      <c r="E22" s="12"/>
      <c r="F22" s="15">
        <f t="shared" si="0"/>
        <v>0</v>
      </c>
      <c r="G22" s="18">
        <f t="shared" si="1"/>
        <v>0</v>
      </c>
      <c r="H22" s="11"/>
      <c r="I22" s="11">
        <v>105.06</v>
      </c>
    </row>
    <row r="23" spans="1:9" ht="15">
      <c r="A23" s="19" t="s">
        <v>48</v>
      </c>
      <c r="B23" s="12"/>
      <c r="C23" s="12">
        <v>2</v>
      </c>
      <c r="D23" s="15">
        <v>65</v>
      </c>
      <c r="E23" s="12" t="s">
        <v>125</v>
      </c>
      <c r="F23" s="15">
        <f t="shared" si="0"/>
        <v>0</v>
      </c>
      <c r="G23" s="18">
        <f>C23*D23/100</f>
        <v>1.3</v>
      </c>
      <c r="H23" s="11"/>
      <c r="I23" s="11"/>
    </row>
    <row r="24" spans="1:9" ht="15">
      <c r="A24" s="19" t="s">
        <v>37</v>
      </c>
      <c r="B24" s="12"/>
      <c r="C24" s="12">
        <v>14</v>
      </c>
      <c r="D24" s="15">
        <v>52</v>
      </c>
      <c r="E24" s="12" t="s">
        <v>124</v>
      </c>
      <c r="F24" s="15">
        <f t="shared" si="0"/>
        <v>0</v>
      </c>
      <c r="G24" s="18">
        <f t="shared" si="1"/>
        <v>0.728</v>
      </c>
      <c r="H24" s="11"/>
      <c r="I24" s="11"/>
    </row>
    <row r="25" spans="1:9" ht="15">
      <c r="A25" s="19" t="s">
        <v>55</v>
      </c>
      <c r="B25" s="12"/>
      <c r="C25" s="12">
        <v>14</v>
      </c>
      <c r="D25" s="26">
        <v>48</v>
      </c>
      <c r="E25" s="21" t="s">
        <v>126</v>
      </c>
      <c r="F25" s="15">
        <f t="shared" si="0"/>
        <v>0</v>
      </c>
      <c r="G25" s="18">
        <f t="shared" si="1"/>
        <v>0.672</v>
      </c>
      <c r="H25" s="11"/>
      <c r="I25" s="11"/>
    </row>
    <row r="26" spans="1:9" ht="15">
      <c r="A26" s="27" t="s">
        <v>122</v>
      </c>
      <c r="B26" s="14">
        <v>110</v>
      </c>
      <c r="C26" s="14">
        <v>110</v>
      </c>
      <c r="D26" s="14"/>
      <c r="E26" s="12"/>
      <c r="F26" s="15">
        <f t="shared" si="0"/>
        <v>0</v>
      </c>
      <c r="G26" s="18">
        <f t="shared" si="1"/>
        <v>0</v>
      </c>
      <c r="H26" s="11">
        <v>371.41</v>
      </c>
      <c r="I26" s="11">
        <v>371.41</v>
      </c>
    </row>
    <row r="27" spans="1:9" ht="15">
      <c r="A27" s="20" t="s">
        <v>80</v>
      </c>
      <c r="B27" s="14">
        <v>55</v>
      </c>
      <c r="C27" s="14">
        <v>55</v>
      </c>
      <c r="D27" s="25">
        <v>16</v>
      </c>
      <c r="E27" s="12" t="s">
        <v>124</v>
      </c>
      <c r="F27" s="15">
        <f t="shared" si="0"/>
        <v>0.88</v>
      </c>
      <c r="G27" s="18">
        <f t="shared" si="1"/>
        <v>0.88</v>
      </c>
      <c r="H27" s="11"/>
      <c r="I27" s="11"/>
    </row>
    <row r="28" spans="1:9" ht="15">
      <c r="A28" s="20" t="s">
        <v>55</v>
      </c>
      <c r="B28" s="14">
        <v>35</v>
      </c>
      <c r="C28" s="14">
        <v>35</v>
      </c>
      <c r="D28" s="26">
        <v>48</v>
      </c>
      <c r="E28" s="21" t="s">
        <v>126</v>
      </c>
      <c r="F28" s="15">
        <f t="shared" si="0"/>
        <v>1.68</v>
      </c>
      <c r="G28" s="18">
        <f t="shared" si="1"/>
        <v>1.68</v>
      </c>
      <c r="H28" s="11"/>
      <c r="I28" s="11"/>
    </row>
    <row r="29" spans="1:9" ht="15">
      <c r="A29" s="22" t="s">
        <v>117</v>
      </c>
      <c r="B29" s="21">
        <v>50</v>
      </c>
      <c r="C29" s="21">
        <v>50</v>
      </c>
      <c r="D29" s="21">
        <v>243.16</v>
      </c>
      <c r="E29" s="21" t="s">
        <v>124</v>
      </c>
      <c r="F29" s="15">
        <f t="shared" si="0"/>
        <v>12.158</v>
      </c>
      <c r="G29" s="18">
        <f t="shared" si="1"/>
        <v>12.158</v>
      </c>
      <c r="H29" s="11"/>
      <c r="I29" s="11"/>
    </row>
    <row r="30" spans="1:9" ht="15">
      <c r="A30" s="23" t="s">
        <v>97</v>
      </c>
      <c r="B30" s="14">
        <v>4</v>
      </c>
      <c r="C30" s="14">
        <v>4</v>
      </c>
      <c r="D30" s="26">
        <v>64.4</v>
      </c>
      <c r="E30" s="21" t="s">
        <v>123</v>
      </c>
      <c r="F30" s="15">
        <v>0.64</v>
      </c>
      <c r="G30" s="18">
        <v>0.64</v>
      </c>
      <c r="H30" s="11"/>
      <c r="I30" s="11"/>
    </row>
    <row r="31" spans="1:9" ht="15">
      <c r="A31" s="23" t="s">
        <v>95</v>
      </c>
      <c r="B31" s="14">
        <v>3</v>
      </c>
      <c r="C31" s="14">
        <v>3</v>
      </c>
      <c r="D31" s="15">
        <v>306.55</v>
      </c>
      <c r="E31" s="12" t="s">
        <v>124</v>
      </c>
      <c r="F31" s="15">
        <f t="shared" si="0"/>
        <v>0.9196500000000001</v>
      </c>
      <c r="G31" s="18">
        <f t="shared" si="1"/>
        <v>0.9196500000000001</v>
      </c>
      <c r="H31" s="11"/>
      <c r="I31" s="11"/>
    </row>
    <row r="32" spans="1:9" ht="15">
      <c r="A32" s="23" t="s">
        <v>96</v>
      </c>
      <c r="B32" s="14">
        <v>3</v>
      </c>
      <c r="C32" s="14">
        <v>3</v>
      </c>
      <c r="D32" s="15">
        <v>82</v>
      </c>
      <c r="E32" s="21" t="s">
        <v>126</v>
      </c>
      <c r="F32" s="15">
        <f t="shared" si="0"/>
        <v>0.246</v>
      </c>
      <c r="G32" s="18">
        <f t="shared" si="1"/>
        <v>0.246</v>
      </c>
      <c r="H32" s="11"/>
      <c r="I32" s="11"/>
    </row>
    <row r="33" spans="1:9" ht="15">
      <c r="A33" s="23" t="s">
        <v>37</v>
      </c>
      <c r="B33" s="14">
        <v>5</v>
      </c>
      <c r="C33" s="14">
        <v>5</v>
      </c>
      <c r="D33" s="15">
        <v>52</v>
      </c>
      <c r="E33" s="12" t="s">
        <v>124</v>
      </c>
      <c r="F33" s="15">
        <f t="shared" si="0"/>
        <v>0.26</v>
      </c>
      <c r="G33" s="18">
        <f t="shared" si="1"/>
        <v>0.26</v>
      </c>
      <c r="H33" s="10"/>
      <c r="I33" s="10"/>
    </row>
    <row r="34" spans="1:9" ht="15">
      <c r="A34" s="23" t="s">
        <v>98</v>
      </c>
      <c r="B34" s="14">
        <v>1.5</v>
      </c>
      <c r="C34" s="14">
        <v>1.5</v>
      </c>
      <c r="D34" s="10">
        <v>80</v>
      </c>
      <c r="E34" s="10" t="s">
        <v>124</v>
      </c>
      <c r="F34" s="15">
        <f t="shared" si="0"/>
        <v>0.12</v>
      </c>
      <c r="G34" s="18">
        <f t="shared" si="1"/>
        <v>0.12</v>
      </c>
      <c r="H34" s="10"/>
      <c r="I34" s="10"/>
    </row>
    <row r="35" spans="1:9" ht="30">
      <c r="A35" s="30" t="s">
        <v>138</v>
      </c>
      <c r="B35" s="10"/>
      <c r="C35" s="10"/>
      <c r="D35" s="10"/>
      <c r="E35" s="10"/>
      <c r="F35" s="10"/>
      <c r="G35" s="10"/>
      <c r="H35" s="10"/>
      <c r="I35" s="10"/>
    </row>
    <row r="36" spans="1:9" ht="15">
      <c r="A36" s="30" t="s">
        <v>112</v>
      </c>
      <c r="B36" s="14">
        <v>250</v>
      </c>
      <c r="C36" s="14"/>
      <c r="D36" s="10">
        <v>45.81</v>
      </c>
      <c r="E36" s="10"/>
      <c r="F36" s="18">
        <v>11.45</v>
      </c>
      <c r="G36" s="18"/>
      <c r="H36" s="10"/>
      <c r="I36" s="10"/>
    </row>
    <row r="37" spans="1:9" ht="15">
      <c r="A37" s="31" t="s">
        <v>34</v>
      </c>
      <c r="B37" s="14">
        <v>200</v>
      </c>
      <c r="C37" s="14">
        <v>200</v>
      </c>
      <c r="D37" s="10">
        <v>110.73</v>
      </c>
      <c r="E37" s="10"/>
      <c r="F37" s="18">
        <v>22.14</v>
      </c>
      <c r="G37" s="18">
        <v>22.14</v>
      </c>
      <c r="H37" s="10"/>
      <c r="I37" s="10"/>
    </row>
    <row r="38" spans="1:9" ht="15">
      <c r="A38" s="31" t="s">
        <v>112</v>
      </c>
      <c r="B38" s="10"/>
      <c r="C38" s="10">
        <v>250</v>
      </c>
      <c r="D38" s="10">
        <v>45.81</v>
      </c>
      <c r="E38" s="10"/>
      <c r="F38" s="18"/>
      <c r="G38" s="18">
        <v>11.45</v>
      </c>
      <c r="H38" s="10"/>
      <c r="I38" s="10"/>
    </row>
    <row r="39" spans="6:9" ht="15">
      <c r="F39" s="24">
        <f>SUM(F7:F38)</f>
        <v>82.817795</v>
      </c>
      <c r="G39" s="24">
        <f>SUM(G7:G38)</f>
        <v>92.8943</v>
      </c>
      <c r="H39" s="24">
        <f>SUM(H6:H38)</f>
        <v>804.4200000000001</v>
      </c>
      <c r="I39" s="24">
        <f>SUM(I6:I38)</f>
        <v>965.78</v>
      </c>
    </row>
  </sheetData>
  <sheetProtection/>
  <mergeCells count="5">
    <mergeCell ref="H3:I3"/>
    <mergeCell ref="D3:D4"/>
    <mergeCell ref="B3:C3"/>
    <mergeCell ref="E3:E4"/>
    <mergeCell ref="F3:G3"/>
  </mergeCells>
  <printOptions/>
  <pageMargins left="0.7" right="0.7" top="0.75" bottom="0.75" header="0.3" footer="0.3"/>
  <pageSetup horizontalDpi="600" verticalDpi="600" orientation="portrait" paperSize="9" r:id="rId1"/>
  <ignoredErrors>
    <ignoredError sqref="F20 G23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3:I20"/>
  <sheetViews>
    <sheetView zoomScale="80" zoomScaleNormal="80" zoomScalePageLayoutView="0" workbookViewId="0" topLeftCell="A1">
      <selection activeCell="V25" sqref="V25"/>
    </sheetView>
  </sheetViews>
  <sheetFormatPr defaultColWidth="9.140625" defaultRowHeight="15"/>
  <cols>
    <col min="1" max="1" width="15.28125" style="0" customWidth="1"/>
    <col min="2" max="2" width="10.7109375" style="0" bestFit="1" customWidth="1"/>
    <col min="3" max="3" width="11.7109375" style="0" bestFit="1" customWidth="1"/>
    <col min="4" max="4" width="7.140625" style="0" bestFit="1" customWidth="1"/>
    <col min="5" max="5" width="11.28125" style="0" bestFit="1" customWidth="1"/>
    <col min="6" max="9" width="7.421875" style="0" bestFit="1" customWidth="1"/>
  </cols>
  <sheetData>
    <row r="2" ht="15.75" thickBot="1"/>
    <row r="3" spans="1:9" ht="15">
      <c r="A3" s="2" t="s">
        <v>92</v>
      </c>
      <c r="B3" s="157" t="s">
        <v>87</v>
      </c>
      <c r="C3" s="158"/>
      <c r="D3" s="137" t="s">
        <v>90</v>
      </c>
      <c r="E3" s="137" t="s">
        <v>91</v>
      </c>
      <c r="F3" s="139" t="s">
        <v>35</v>
      </c>
      <c r="G3" s="140"/>
      <c r="H3" s="155" t="s">
        <v>93</v>
      </c>
      <c r="I3" s="156"/>
    </row>
    <row r="4" spans="1:9" ht="30">
      <c r="A4" s="8"/>
      <c r="B4" s="17" t="s">
        <v>14</v>
      </c>
      <c r="C4" s="17" t="s">
        <v>15</v>
      </c>
      <c r="D4" s="138"/>
      <c r="E4" s="138"/>
      <c r="F4" s="9" t="s">
        <v>14</v>
      </c>
      <c r="G4" s="17" t="s">
        <v>15</v>
      </c>
      <c r="H4" s="9" t="s">
        <v>14</v>
      </c>
      <c r="I4" s="17" t="s">
        <v>15</v>
      </c>
    </row>
    <row r="5" spans="1:9" ht="15" customHeight="1">
      <c r="A5" s="8" t="s">
        <v>5</v>
      </c>
      <c r="B5" s="9"/>
      <c r="C5" s="9"/>
      <c r="D5" s="9"/>
      <c r="E5" s="9"/>
      <c r="F5" s="9"/>
      <c r="G5" s="10"/>
      <c r="H5" s="11"/>
      <c r="I5" s="11"/>
    </row>
    <row r="6" spans="1:9" ht="30">
      <c r="A6" s="8" t="s">
        <v>134</v>
      </c>
      <c r="B6" s="12">
        <v>75</v>
      </c>
      <c r="C6" s="12">
        <v>120</v>
      </c>
      <c r="D6" s="12"/>
      <c r="E6" s="12"/>
      <c r="F6" s="15"/>
      <c r="G6" s="18"/>
      <c r="H6" s="11">
        <v>121.65</v>
      </c>
      <c r="I6" s="11">
        <v>181.87</v>
      </c>
    </row>
    <row r="7" spans="1:9" ht="15">
      <c r="A7" s="7" t="s">
        <v>94</v>
      </c>
      <c r="B7" s="12">
        <v>108</v>
      </c>
      <c r="C7" s="12">
        <v>162</v>
      </c>
      <c r="D7" s="15">
        <v>326.72</v>
      </c>
      <c r="E7" s="12" t="s">
        <v>124</v>
      </c>
      <c r="F7" s="15">
        <f>B7*D7/1000</f>
        <v>35.28576</v>
      </c>
      <c r="G7" s="18">
        <f>C7*D7/1000</f>
        <v>52.92864000000001</v>
      </c>
      <c r="H7" s="11"/>
      <c r="I7" s="11"/>
    </row>
    <row r="8" spans="1:9" ht="15">
      <c r="A8" s="7" t="s">
        <v>46</v>
      </c>
      <c r="B8" s="12">
        <v>1.88</v>
      </c>
      <c r="C8" s="12">
        <v>3.75</v>
      </c>
      <c r="D8" s="15">
        <v>28.72</v>
      </c>
      <c r="E8" s="12" t="s">
        <v>124</v>
      </c>
      <c r="F8" s="15">
        <f aca="true" t="shared" si="0" ref="F8:F17">B8*D8/1000</f>
        <v>0.053993599999999996</v>
      </c>
      <c r="G8" s="18">
        <f aca="true" t="shared" si="1" ref="G8:G17">C8*D8/1000</f>
        <v>0.10769999999999999</v>
      </c>
      <c r="H8" s="11"/>
      <c r="I8" s="11"/>
    </row>
    <row r="9" spans="1:9" ht="15">
      <c r="A9" s="7" t="s">
        <v>44</v>
      </c>
      <c r="B9" s="12">
        <v>1.8</v>
      </c>
      <c r="C9" s="12">
        <v>3.6</v>
      </c>
      <c r="D9" s="15">
        <v>20.98</v>
      </c>
      <c r="E9" s="12" t="s">
        <v>124</v>
      </c>
      <c r="F9" s="15">
        <f t="shared" si="0"/>
        <v>0.037764000000000006</v>
      </c>
      <c r="G9" s="18">
        <f t="shared" si="1"/>
        <v>0.07552800000000001</v>
      </c>
      <c r="H9" s="11"/>
      <c r="I9" s="11"/>
    </row>
    <row r="10" spans="1:9" ht="30">
      <c r="A10" s="8" t="s">
        <v>135</v>
      </c>
      <c r="B10" s="12">
        <v>100</v>
      </c>
      <c r="C10" s="12">
        <v>150</v>
      </c>
      <c r="D10" s="12"/>
      <c r="E10" s="12"/>
      <c r="F10" s="15"/>
      <c r="G10" s="18"/>
      <c r="H10" s="11">
        <v>108.41</v>
      </c>
      <c r="I10" s="11">
        <v>162.61</v>
      </c>
    </row>
    <row r="11" spans="1:9" ht="15">
      <c r="A11" s="7" t="s">
        <v>136</v>
      </c>
      <c r="B11" s="12">
        <v>24.5</v>
      </c>
      <c r="C11" s="12">
        <v>36.75</v>
      </c>
      <c r="D11" s="12">
        <v>15</v>
      </c>
      <c r="E11" s="12" t="s">
        <v>124</v>
      </c>
      <c r="F11" s="15">
        <f t="shared" si="0"/>
        <v>0.3675</v>
      </c>
      <c r="G11" s="18">
        <f t="shared" si="1"/>
        <v>0.55125</v>
      </c>
      <c r="H11" s="11"/>
      <c r="I11" s="11"/>
    </row>
    <row r="12" spans="1:9" ht="15">
      <c r="A12" s="7" t="s">
        <v>95</v>
      </c>
      <c r="B12" s="12">
        <v>3.5</v>
      </c>
      <c r="C12" s="12">
        <v>5.3</v>
      </c>
      <c r="D12" s="15">
        <v>306.55</v>
      </c>
      <c r="E12" s="12" t="s">
        <v>124</v>
      </c>
      <c r="F12" s="15">
        <f t="shared" si="0"/>
        <v>1.072925</v>
      </c>
      <c r="G12" s="18">
        <f t="shared" si="1"/>
        <v>1.624715</v>
      </c>
      <c r="H12" s="11"/>
      <c r="I12" s="11"/>
    </row>
    <row r="13" spans="1:9" ht="30">
      <c r="A13" s="8" t="s">
        <v>137</v>
      </c>
      <c r="B13" s="12">
        <v>50</v>
      </c>
      <c r="C13" s="12">
        <v>100</v>
      </c>
      <c r="D13" s="12">
        <v>77.29</v>
      </c>
      <c r="E13" s="12" t="s">
        <v>126</v>
      </c>
      <c r="F13" s="15">
        <f t="shared" si="0"/>
        <v>3.8645000000000005</v>
      </c>
      <c r="G13" s="18">
        <f t="shared" si="1"/>
        <v>7.729000000000001</v>
      </c>
      <c r="H13" s="11">
        <v>6.5</v>
      </c>
      <c r="I13" s="11">
        <v>13</v>
      </c>
    </row>
    <row r="14" spans="1:9" ht="30">
      <c r="A14" s="8" t="s">
        <v>24</v>
      </c>
      <c r="B14" s="12">
        <v>200</v>
      </c>
      <c r="C14" s="12">
        <v>200</v>
      </c>
      <c r="D14" s="12">
        <v>48.9</v>
      </c>
      <c r="E14" s="12" t="s">
        <v>126</v>
      </c>
      <c r="F14" s="15">
        <f t="shared" si="0"/>
        <v>9.78</v>
      </c>
      <c r="G14" s="18">
        <f t="shared" si="1"/>
        <v>9.78</v>
      </c>
      <c r="H14" s="11">
        <v>180</v>
      </c>
      <c r="I14" s="11">
        <v>180</v>
      </c>
    </row>
    <row r="15" spans="1:9" ht="15">
      <c r="A15" s="8" t="s">
        <v>11</v>
      </c>
      <c r="B15" s="12">
        <v>100</v>
      </c>
      <c r="C15" s="12">
        <v>100</v>
      </c>
      <c r="D15" s="15">
        <v>70.49</v>
      </c>
      <c r="E15" s="12" t="s">
        <v>124</v>
      </c>
      <c r="F15" s="15">
        <f t="shared" si="0"/>
        <v>7.0489999999999995</v>
      </c>
      <c r="G15" s="18">
        <f t="shared" si="1"/>
        <v>7.0489999999999995</v>
      </c>
      <c r="H15" s="11">
        <v>45</v>
      </c>
      <c r="I15" s="11">
        <v>45</v>
      </c>
    </row>
    <row r="16" spans="1:9" ht="15">
      <c r="A16" s="8" t="s">
        <v>29</v>
      </c>
      <c r="B16" s="12">
        <v>50</v>
      </c>
      <c r="C16" s="12">
        <v>60</v>
      </c>
      <c r="D16" s="12">
        <v>90.98</v>
      </c>
      <c r="E16" s="12" t="s">
        <v>124</v>
      </c>
      <c r="F16" s="15">
        <f t="shared" si="0"/>
        <v>4.549</v>
      </c>
      <c r="G16" s="18">
        <f t="shared" si="1"/>
        <v>5.4588</v>
      </c>
      <c r="H16" s="11">
        <v>208.55</v>
      </c>
      <c r="I16" s="11">
        <v>250.26</v>
      </c>
    </row>
    <row r="17" spans="1:9" ht="15">
      <c r="A17" s="8" t="s">
        <v>19</v>
      </c>
      <c r="B17" s="12">
        <v>60</v>
      </c>
      <c r="C17" s="12">
        <v>60</v>
      </c>
      <c r="D17" s="15">
        <v>19.3</v>
      </c>
      <c r="E17" s="12" t="s">
        <v>124</v>
      </c>
      <c r="F17" s="15">
        <f t="shared" si="0"/>
        <v>1.158</v>
      </c>
      <c r="G17" s="18">
        <f t="shared" si="1"/>
        <v>1.158</v>
      </c>
      <c r="H17" s="11">
        <v>140</v>
      </c>
      <c r="I17" s="11">
        <v>140</v>
      </c>
    </row>
    <row r="18" spans="1:9" ht="15">
      <c r="A18" s="8" t="s">
        <v>138</v>
      </c>
      <c r="B18" s="12"/>
      <c r="C18" s="12"/>
      <c r="D18" s="15"/>
      <c r="E18" s="12"/>
      <c r="F18" s="15"/>
      <c r="G18" s="18"/>
      <c r="H18" s="11"/>
      <c r="I18" s="11"/>
    </row>
    <row r="19" spans="1:9" ht="15">
      <c r="A19" s="8" t="s">
        <v>113</v>
      </c>
      <c r="B19" s="12">
        <v>200</v>
      </c>
      <c r="C19" s="12"/>
      <c r="D19" s="15">
        <v>97.27</v>
      </c>
      <c r="E19" s="12"/>
      <c r="F19" s="15">
        <v>19.45</v>
      </c>
      <c r="G19" s="18"/>
      <c r="H19" s="11"/>
      <c r="I19" s="11"/>
    </row>
    <row r="20" spans="1:9" ht="15">
      <c r="A20" s="32"/>
      <c r="B20" s="32"/>
      <c r="C20" s="32"/>
      <c r="D20" s="32"/>
      <c r="E20" s="32"/>
      <c r="F20" s="16">
        <f>SUM(F6:F19)</f>
        <v>82.6684426</v>
      </c>
      <c r="G20" s="16">
        <f>SUM(G6:G19)</f>
        <v>86.462633</v>
      </c>
      <c r="H20" s="16">
        <f>SUM(H6:H19)</f>
        <v>810.11</v>
      </c>
      <c r="I20" s="16">
        <f>SUM(I6:I19)</f>
        <v>972.74</v>
      </c>
    </row>
  </sheetData>
  <sheetProtection/>
  <mergeCells count="5">
    <mergeCell ref="H3:I3"/>
    <mergeCell ref="D3:D4"/>
    <mergeCell ref="E3:E4"/>
    <mergeCell ref="B3:C3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70"/>
  <sheetViews>
    <sheetView tabSelected="1" zoomScalePageLayoutView="0" workbookViewId="0" topLeftCell="A1">
      <selection activeCell="A39" sqref="A39:C44"/>
    </sheetView>
  </sheetViews>
  <sheetFormatPr defaultColWidth="9.140625" defaultRowHeight="15"/>
  <cols>
    <col min="1" max="1" width="21.7109375" style="83" customWidth="1"/>
    <col min="2" max="16384" width="9.140625" style="83" customWidth="1"/>
  </cols>
  <sheetData>
    <row r="1" spans="1:7" ht="45.75" customHeight="1">
      <c r="A1" s="95" t="s">
        <v>162</v>
      </c>
      <c r="B1" s="159" t="s">
        <v>87</v>
      </c>
      <c r="C1" s="160"/>
      <c r="D1" s="161" t="s">
        <v>90</v>
      </c>
      <c r="E1" s="161" t="s">
        <v>91</v>
      </c>
      <c r="F1" s="96"/>
      <c r="G1" s="97"/>
    </row>
    <row r="2" spans="1:7" ht="60">
      <c r="A2" s="98"/>
      <c r="B2" s="99" t="s">
        <v>14</v>
      </c>
      <c r="C2" s="99" t="s">
        <v>15</v>
      </c>
      <c r="D2" s="162"/>
      <c r="E2" s="162"/>
      <c r="F2" s="100" t="s">
        <v>143</v>
      </c>
      <c r="G2" s="100" t="s">
        <v>207</v>
      </c>
    </row>
    <row r="3" spans="1:7" ht="15">
      <c r="A3" s="117" t="s">
        <v>0</v>
      </c>
      <c r="B3" s="100"/>
      <c r="C3" s="100"/>
      <c r="D3" s="100"/>
      <c r="E3" s="100"/>
      <c r="F3" s="100"/>
      <c r="G3" s="100"/>
    </row>
    <row r="4" spans="1:7" ht="36">
      <c r="A4" s="101" t="s">
        <v>183</v>
      </c>
      <c r="B4" s="102" t="s">
        <v>222</v>
      </c>
      <c r="C4" s="102" t="s">
        <v>184</v>
      </c>
      <c r="D4" s="103"/>
      <c r="E4" s="104"/>
      <c r="F4" s="105"/>
      <c r="G4" s="102"/>
    </row>
    <row r="5" spans="1:7" ht="12">
      <c r="A5" s="106" t="s">
        <v>185</v>
      </c>
      <c r="B5" s="102">
        <v>58.2</v>
      </c>
      <c r="C5" s="102">
        <v>77.6</v>
      </c>
      <c r="D5" s="103">
        <v>21.04</v>
      </c>
      <c r="E5" s="104" t="s">
        <v>139</v>
      </c>
      <c r="F5" s="105">
        <f>B5*D5/1000</f>
        <v>1.224528</v>
      </c>
      <c r="G5" s="105">
        <f>C5*D5/1000</f>
        <v>1.6327039999999997</v>
      </c>
    </row>
    <row r="6" spans="1:7" ht="12">
      <c r="A6" s="106" t="s">
        <v>212</v>
      </c>
      <c r="B6" s="102">
        <v>5.25</v>
      </c>
      <c r="C6" s="102">
        <v>7</v>
      </c>
      <c r="D6" s="103">
        <v>366</v>
      </c>
      <c r="E6" s="104" t="s">
        <v>139</v>
      </c>
      <c r="F6" s="105">
        <f aca="true" t="shared" si="0" ref="F6:F24">B6*D6/1000</f>
        <v>1.9215</v>
      </c>
      <c r="G6" s="105">
        <f aca="true" t="shared" si="1" ref="G6:G24">C6*D6/1000</f>
        <v>2.562</v>
      </c>
    </row>
    <row r="7" spans="1:7" ht="12">
      <c r="A7" s="106" t="s">
        <v>144</v>
      </c>
      <c r="B7" s="102">
        <v>1.5</v>
      </c>
      <c r="C7" s="102">
        <v>2</v>
      </c>
      <c r="D7" s="103">
        <v>13.06</v>
      </c>
      <c r="E7" s="104" t="s">
        <v>139</v>
      </c>
      <c r="F7" s="105">
        <f t="shared" si="0"/>
        <v>0.01959</v>
      </c>
      <c r="G7" s="105">
        <f t="shared" si="1"/>
        <v>0.02612</v>
      </c>
    </row>
    <row r="8" spans="1:7" ht="24">
      <c r="A8" s="128" t="s">
        <v>170</v>
      </c>
      <c r="B8" s="102" t="s">
        <v>223</v>
      </c>
      <c r="C8" s="102" t="s">
        <v>223</v>
      </c>
      <c r="D8" s="105"/>
      <c r="E8" s="102"/>
      <c r="F8" s="105"/>
      <c r="G8" s="105"/>
    </row>
    <row r="9" spans="1:7" ht="12">
      <c r="A9" s="106" t="s">
        <v>171</v>
      </c>
      <c r="B9" s="102">
        <v>93</v>
      </c>
      <c r="C9" s="102">
        <v>93</v>
      </c>
      <c r="D9" s="105">
        <v>223.65</v>
      </c>
      <c r="E9" s="104" t="s">
        <v>139</v>
      </c>
      <c r="F9" s="105">
        <f t="shared" si="0"/>
        <v>20.79945</v>
      </c>
      <c r="G9" s="105">
        <f t="shared" si="1"/>
        <v>20.79945</v>
      </c>
    </row>
    <row r="10" spans="1:7" ht="12">
      <c r="A10" s="106" t="s">
        <v>74</v>
      </c>
      <c r="B10" s="102">
        <v>15</v>
      </c>
      <c r="C10" s="102">
        <v>15</v>
      </c>
      <c r="D10" s="105">
        <v>21.62</v>
      </c>
      <c r="E10" s="104" t="s">
        <v>139</v>
      </c>
      <c r="F10" s="105">
        <f t="shared" si="0"/>
        <v>0.32430000000000003</v>
      </c>
      <c r="G10" s="105">
        <f t="shared" si="1"/>
        <v>0.32430000000000003</v>
      </c>
    </row>
    <row r="11" spans="1:7" ht="12">
      <c r="A11" s="106" t="s">
        <v>78</v>
      </c>
      <c r="B11" s="102">
        <v>34</v>
      </c>
      <c r="C11" s="102">
        <v>34</v>
      </c>
      <c r="D11" s="105">
        <v>26.46</v>
      </c>
      <c r="E11" s="104" t="s">
        <v>139</v>
      </c>
      <c r="F11" s="105">
        <f t="shared" si="0"/>
        <v>0.89964</v>
      </c>
      <c r="G11" s="105">
        <f t="shared" si="1"/>
        <v>0.89964</v>
      </c>
    </row>
    <row r="12" spans="1:7" ht="12">
      <c r="A12" s="106" t="s">
        <v>82</v>
      </c>
      <c r="B12" s="102">
        <v>2.5</v>
      </c>
      <c r="C12" s="102">
        <v>2.5</v>
      </c>
      <c r="D12" s="105">
        <v>48.13</v>
      </c>
      <c r="E12" s="104" t="s">
        <v>139</v>
      </c>
      <c r="F12" s="105">
        <f t="shared" si="0"/>
        <v>0.120325</v>
      </c>
      <c r="G12" s="105">
        <f t="shared" si="1"/>
        <v>0.120325</v>
      </c>
    </row>
    <row r="13" spans="1:7" ht="12">
      <c r="A13" s="106" t="s">
        <v>164</v>
      </c>
      <c r="B13" s="102">
        <v>8</v>
      </c>
      <c r="C13" s="102">
        <v>8</v>
      </c>
      <c r="D13" s="105">
        <v>130.6</v>
      </c>
      <c r="E13" s="104" t="s">
        <v>139</v>
      </c>
      <c r="F13" s="105">
        <f t="shared" si="0"/>
        <v>1.0448</v>
      </c>
      <c r="G13" s="105">
        <f t="shared" si="1"/>
        <v>1.0448</v>
      </c>
    </row>
    <row r="14" spans="1:7" ht="12">
      <c r="A14" s="106" t="s">
        <v>156</v>
      </c>
      <c r="B14" s="102">
        <v>8</v>
      </c>
      <c r="C14" s="102">
        <v>8</v>
      </c>
      <c r="D14" s="105">
        <v>82.77</v>
      </c>
      <c r="E14" s="104" t="s">
        <v>139</v>
      </c>
      <c r="F14" s="105">
        <f t="shared" si="0"/>
        <v>0.66216</v>
      </c>
      <c r="G14" s="105">
        <f t="shared" si="1"/>
        <v>0.66216</v>
      </c>
    </row>
    <row r="15" spans="1:7" ht="12">
      <c r="A15" s="86" t="s">
        <v>19</v>
      </c>
      <c r="B15" s="102">
        <v>60</v>
      </c>
      <c r="C15" s="102">
        <v>60</v>
      </c>
      <c r="D15" s="105">
        <v>24.47</v>
      </c>
      <c r="E15" s="104" t="s">
        <v>139</v>
      </c>
      <c r="F15" s="105">
        <f t="shared" si="0"/>
        <v>1.4681999999999997</v>
      </c>
      <c r="G15" s="105">
        <f t="shared" si="1"/>
        <v>1.4681999999999997</v>
      </c>
    </row>
    <row r="16" spans="1:7" ht="24">
      <c r="A16" s="101" t="s">
        <v>173</v>
      </c>
      <c r="B16" s="102">
        <v>75</v>
      </c>
      <c r="C16" s="102">
        <v>100</v>
      </c>
      <c r="D16" s="105"/>
      <c r="E16" s="104"/>
      <c r="F16" s="105"/>
      <c r="G16" s="105"/>
    </row>
    <row r="17" spans="1:7" ht="12">
      <c r="A17" s="106" t="s">
        <v>174</v>
      </c>
      <c r="B17" s="102">
        <v>76</v>
      </c>
      <c r="C17" s="102">
        <v>101.3</v>
      </c>
      <c r="D17" s="105">
        <v>60.16</v>
      </c>
      <c r="E17" s="104" t="s">
        <v>139</v>
      </c>
      <c r="F17" s="105">
        <f t="shared" si="0"/>
        <v>4.57216</v>
      </c>
      <c r="G17" s="105">
        <f t="shared" si="1"/>
        <v>6.094208</v>
      </c>
    </row>
    <row r="18" spans="1:7" ht="12">
      <c r="A18" s="106" t="s">
        <v>74</v>
      </c>
      <c r="B18" s="102">
        <v>13.43</v>
      </c>
      <c r="C18" s="102">
        <v>17.9</v>
      </c>
      <c r="D18" s="105">
        <v>21.62</v>
      </c>
      <c r="E18" s="104" t="s">
        <v>139</v>
      </c>
      <c r="F18" s="105">
        <f t="shared" si="0"/>
        <v>0.2903566</v>
      </c>
      <c r="G18" s="105">
        <f t="shared" si="1"/>
        <v>0.386998</v>
      </c>
    </row>
    <row r="19" spans="1:7" ht="12">
      <c r="A19" s="106" t="s">
        <v>156</v>
      </c>
      <c r="B19" s="102">
        <v>3.75</v>
      </c>
      <c r="C19" s="102">
        <v>5</v>
      </c>
      <c r="D19" s="105">
        <v>82.77</v>
      </c>
      <c r="E19" s="102" t="s">
        <v>139</v>
      </c>
      <c r="F19" s="105">
        <f t="shared" si="0"/>
        <v>0.3103875</v>
      </c>
      <c r="G19" s="105">
        <f t="shared" si="1"/>
        <v>0.41384999999999994</v>
      </c>
    </row>
    <row r="20" spans="1:7" ht="24">
      <c r="A20" s="101" t="s">
        <v>176</v>
      </c>
      <c r="B20" s="102" t="s">
        <v>175</v>
      </c>
      <c r="C20" s="102" t="s">
        <v>175</v>
      </c>
      <c r="D20" s="105"/>
      <c r="E20" s="104"/>
      <c r="F20" s="105"/>
      <c r="G20" s="105"/>
    </row>
    <row r="21" spans="1:7" ht="12">
      <c r="A21" s="106" t="s">
        <v>202</v>
      </c>
      <c r="B21" s="102">
        <v>1</v>
      </c>
      <c r="C21" s="102">
        <v>1</v>
      </c>
      <c r="D21" s="105">
        <v>649.2</v>
      </c>
      <c r="E21" s="102" t="s">
        <v>139</v>
      </c>
      <c r="F21" s="105">
        <f t="shared" si="0"/>
        <v>0.6492</v>
      </c>
      <c r="G21" s="105">
        <f t="shared" si="1"/>
        <v>0.6492</v>
      </c>
    </row>
    <row r="22" spans="1:7" ht="12">
      <c r="A22" s="106" t="s">
        <v>82</v>
      </c>
      <c r="B22" s="102">
        <v>15</v>
      </c>
      <c r="C22" s="102">
        <v>15</v>
      </c>
      <c r="D22" s="105">
        <v>48.13</v>
      </c>
      <c r="E22" s="102" t="s">
        <v>139</v>
      </c>
      <c r="F22" s="105">
        <f t="shared" si="0"/>
        <v>0.7219500000000001</v>
      </c>
      <c r="G22" s="105">
        <f t="shared" si="1"/>
        <v>0.7219500000000001</v>
      </c>
    </row>
    <row r="23" spans="1:7" ht="12">
      <c r="A23" s="101" t="s">
        <v>83</v>
      </c>
      <c r="B23" s="102">
        <v>50</v>
      </c>
      <c r="C23" s="102">
        <v>50</v>
      </c>
      <c r="D23" s="105">
        <v>52.84</v>
      </c>
      <c r="E23" s="102" t="s">
        <v>139</v>
      </c>
      <c r="F23" s="105">
        <f t="shared" si="0"/>
        <v>2.642</v>
      </c>
      <c r="G23" s="105">
        <f t="shared" si="1"/>
        <v>2.642</v>
      </c>
    </row>
    <row r="24" spans="1:7" ht="12">
      <c r="A24" s="101" t="s">
        <v>113</v>
      </c>
      <c r="B24" s="107">
        <v>150</v>
      </c>
      <c r="C24" s="107">
        <v>150</v>
      </c>
      <c r="D24" s="107">
        <v>168.93</v>
      </c>
      <c r="E24" s="107" t="s">
        <v>139</v>
      </c>
      <c r="F24" s="105">
        <f t="shared" si="0"/>
        <v>25.3395</v>
      </c>
      <c r="G24" s="105">
        <f t="shared" si="1"/>
        <v>25.3395</v>
      </c>
    </row>
    <row r="25" spans="1:7" ht="15">
      <c r="A25" s="117" t="s">
        <v>215</v>
      </c>
      <c r="B25" s="117"/>
      <c r="C25" s="117"/>
      <c r="D25" s="117"/>
      <c r="E25" s="117"/>
      <c r="F25" s="118">
        <f>SUM(F5:F24)</f>
        <v>63.01004710000001</v>
      </c>
      <c r="G25" s="118">
        <f>SUM(G5:G24)</f>
        <v>65.787405</v>
      </c>
    </row>
    <row r="26" spans="1:7" ht="15">
      <c r="A26" s="117" t="s">
        <v>167</v>
      </c>
      <c r="B26" s="100"/>
      <c r="C26" s="100"/>
      <c r="D26" s="100"/>
      <c r="E26" s="100"/>
      <c r="F26" s="100"/>
      <c r="G26" s="100"/>
    </row>
    <row r="27" spans="1:7" ht="24">
      <c r="A27" s="129" t="s">
        <v>168</v>
      </c>
      <c r="B27" s="102">
        <v>150</v>
      </c>
      <c r="C27" s="102">
        <v>200</v>
      </c>
      <c r="D27" s="102"/>
      <c r="E27" s="102"/>
      <c r="F27" s="102"/>
      <c r="G27" s="102"/>
    </row>
    <row r="28" spans="1:7" ht="12">
      <c r="A28" s="106" t="s">
        <v>110</v>
      </c>
      <c r="B28" s="102">
        <v>200</v>
      </c>
      <c r="C28" s="102">
        <v>267</v>
      </c>
      <c r="D28" s="105">
        <v>18.52</v>
      </c>
      <c r="E28" s="102" t="s">
        <v>139</v>
      </c>
      <c r="F28" s="105">
        <f>B28*D28/1000</f>
        <v>3.704</v>
      </c>
      <c r="G28" s="105">
        <f>C28*D28/1000</f>
        <v>4.94484</v>
      </c>
    </row>
    <row r="29" spans="1:7" ht="12">
      <c r="A29" s="106" t="s">
        <v>144</v>
      </c>
      <c r="B29" s="102">
        <v>1</v>
      </c>
      <c r="C29" s="102">
        <v>2</v>
      </c>
      <c r="D29" s="103">
        <v>13.06</v>
      </c>
      <c r="E29" s="102" t="s">
        <v>139</v>
      </c>
      <c r="F29" s="105">
        <f aca="true" t="shared" si="2" ref="F29:F49">B29*D29/1000</f>
        <v>0.01306</v>
      </c>
      <c r="G29" s="105">
        <f aca="true" t="shared" si="3" ref="G29:G49">C29*D29/1000</f>
        <v>0.02612</v>
      </c>
    </row>
    <row r="30" spans="1:7" ht="12">
      <c r="A30" s="106" t="s">
        <v>212</v>
      </c>
      <c r="B30" s="102">
        <v>5.25</v>
      </c>
      <c r="C30" s="102">
        <v>7</v>
      </c>
      <c r="D30" s="103">
        <v>366</v>
      </c>
      <c r="E30" s="102" t="s">
        <v>139</v>
      </c>
      <c r="F30" s="105">
        <f t="shared" si="2"/>
        <v>1.9215</v>
      </c>
      <c r="G30" s="105">
        <f t="shared" si="3"/>
        <v>2.562</v>
      </c>
    </row>
    <row r="31" spans="1:7" ht="12">
      <c r="A31" s="101" t="s">
        <v>177</v>
      </c>
      <c r="B31" s="102" t="s">
        <v>178</v>
      </c>
      <c r="C31" s="102" t="s">
        <v>205</v>
      </c>
      <c r="D31" s="105"/>
      <c r="E31" s="102"/>
      <c r="F31" s="105"/>
      <c r="G31" s="105"/>
    </row>
    <row r="32" spans="1:7" ht="12">
      <c r="A32" s="106" t="s">
        <v>160</v>
      </c>
      <c r="B32" s="102">
        <v>43</v>
      </c>
      <c r="C32" s="102">
        <v>64.5</v>
      </c>
      <c r="D32" s="109">
        <v>255.36</v>
      </c>
      <c r="E32" s="102" t="s">
        <v>139</v>
      </c>
      <c r="F32" s="105">
        <f t="shared" si="2"/>
        <v>10.980480000000002</v>
      </c>
      <c r="G32" s="105">
        <f t="shared" si="3"/>
        <v>16.47072</v>
      </c>
    </row>
    <row r="33" spans="1:7" ht="12">
      <c r="A33" s="106" t="s">
        <v>144</v>
      </c>
      <c r="B33" s="102">
        <v>1</v>
      </c>
      <c r="C33" s="102">
        <v>1.5</v>
      </c>
      <c r="D33" s="103">
        <v>13.06</v>
      </c>
      <c r="E33" s="102" t="s">
        <v>139</v>
      </c>
      <c r="F33" s="105">
        <f t="shared" si="2"/>
        <v>0.01306</v>
      </c>
      <c r="G33" s="105">
        <f t="shared" si="3"/>
        <v>0.01959</v>
      </c>
    </row>
    <row r="34" spans="1:7" ht="12">
      <c r="A34" s="106" t="s">
        <v>212</v>
      </c>
      <c r="B34" s="102">
        <v>5</v>
      </c>
      <c r="C34" s="102">
        <v>7.5</v>
      </c>
      <c r="D34" s="103">
        <v>366</v>
      </c>
      <c r="E34" s="102" t="s">
        <v>139</v>
      </c>
      <c r="F34" s="105">
        <f t="shared" si="2"/>
        <v>1.83</v>
      </c>
      <c r="G34" s="105">
        <f t="shared" si="3"/>
        <v>2.745</v>
      </c>
    </row>
    <row r="35" spans="1:7" ht="12">
      <c r="A35" s="86" t="s">
        <v>19</v>
      </c>
      <c r="B35" s="102">
        <v>9</v>
      </c>
      <c r="C35" s="102">
        <v>13.5</v>
      </c>
      <c r="D35" s="105">
        <v>24.47</v>
      </c>
      <c r="E35" s="102" t="s">
        <v>139</v>
      </c>
      <c r="F35" s="105">
        <f t="shared" si="2"/>
        <v>0.22022999999999998</v>
      </c>
      <c r="G35" s="105">
        <f t="shared" si="3"/>
        <v>0.33034499999999994</v>
      </c>
    </row>
    <row r="36" spans="1:7" ht="12">
      <c r="A36" s="106" t="s">
        <v>157</v>
      </c>
      <c r="B36" s="102">
        <v>5</v>
      </c>
      <c r="C36" s="102">
        <v>7.5</v>
      </c>
      <c r="D36" s="105">
        <v>66.04</v>
      </c>
      <c r="E36" s="102" t="s">
        <v>139</v>
      </c>
      <c r="F36" s="105">
        <f t="shared" si="2"/>
        <v>0.33020000000000005</v>
      </c>
      <c r="G36" s="105">
        <f t="shared" si="3"/>
        <v>0.4953000000000001</v>
      </c>
    </row>
    <row r="37" spans="1:7" ht="12">
      <c r="A37" s="106" t="s">
        <v>83</v>
      </c>
      <c r="B37" s="102">
        <v>12</v>
      </c>
      <c r="C37" s="102">
        <v>18</v>
      </c>
      <c r="D37" s="105">
        <v>52.84</v>
      </c>
      <c r="E37" s="102" t="s">
        <v>139</v>
      </c>
      <c r="F37" s="105">
        <f t="shared" si="2"/>
        <v>0.6340800000000001</v>
      </c>
      <c r="G37" s="105">
        <f t="shared" si="3"/>
        <v>0.9511200000000001</v>
      </c>
    </row>
    <row r="38" spans="1:7" ht="12">
      <c r="A38" s="106" t="s">
        <v>224</v>
      </c>
      <c r="B38" s="102">
        <v>3</v>
      </c>
      <c r="C38" s="85">
        <v>3</v>
      </c>
      <c r="D38" s="105">
        <v>82.77</v>
      </c>
      <c r="E38" s="102" t="s">
        <v>139</v>
      </c>
      <c r="F38" s="105">
        <f t="shared" si="2"/>
        <v>0.24831</v>
      </c>
      <c r="G38" s="105">
        <f t="shared" si="3"/>
        <v>0.24831</v>
      </c>
    </row>
    <row r="39" spans="1:7" ht="36">
      <c r="A39" s="101" t="s">
        <v>179</v>
      </c>
      <c r="B39" s="102">
        <v>100</v>
      </c>
      <c r="C39" s="102">
        <v>100</v>
      </c>
      <c r="D39" s="105"/>
      <c r="E39" s="102"/>
      <c r="F39" s="105"/>
      <c r="G39" s="105"/>
    </row>
    <row r="40" spans="1:7" ht="12">
      <c r="A40" s="106" t="s">
        <v>78</v>
      </c>
      <c r="B40" s="102">
        <v>122.5</v>
      </c>
      <c r="C40" s="102">
        <v>122.5</v>
      </c>
      <c r="D40" s="105">
        <v>26.46</v>
      </c>
      <c r="E40" s="102" t="s">
        <v>139</v>
      </c>
      <c r="F40" s="105">
        <f t="shared" si="2"/>
        <v>3.2413499999999997</v>
      </c>
      <c r="G40" s="105">
        <f t="shared" si="3"/>
        <v>3.2413499999999997</v>
      </c>
    </row>
    <row r="41" spans="1:7" ht="12">
      <c r="A41" s="106" t="s">
        <v>82</v>
      </c>
      <c r="B41" s="102">
        <v>1</v>
      </c>
      <c r="C41" s="102">
        <v>1</v>
      </c>
      <c r="D41" s="105">
        <v>48.13</v>
      </c>
      <c r="E41" s="102" t="s">
        <v>139</v>
      </c>
      <c r="F41" s="105">
        <f t="shared" si="2"/>
        <v>0.04813</v>
      </c>
      <c r="G41" s="105">
        <f t="shared" si="3"/>
        <v>0.04813</v>
      </c>
    </row>
    <row r="42" spans="1:7" ht="12">
      <c r="A42" s="106" t="s">
        <v>158</v>
      </c>
      <c r="B42" s="102">
        <v>5</v>
      </c>
      <c r="C42" s="102">
        <v>5</v>
      </c>
      <c r="D42" s="109">
        <v>156.84</v>
      </c>
      <c r="E42" s="102" t="s">
        <v>139</v>
      </c>
      <c r="F42" s="105">
        <f t="shared" si="2"/>
        <v>0.7842</v>
      </c>
      <c r="G42" s="105">
        <f t="shared" si="3"/>
        <v>0.7842</v>
      </c>
    </row>
    <row r="43" spans="1:7" ht="12">
      <c r="A43" s="106" t="s">
        <v>152</v>
      </c>
      <c r="B43" s="85">
        <v>1.5</v>
      </c>
      <c r="C43" s="85">
        <v>1.5</v>
      </c>
      <c r="D43" s="109">
        <v>16.15</v>
      </c>
      <c r="E43" s="102" t="s">
        <v>139</v>
      </c>
      <c r="F43" s="105">
        <f t="shared" si="2"/>
        <v>0.024224999999999997</v>
      </c>
      <c r="G43" s="105">
        <f t="shared" si="3"/>
        <v>0.024224999999999997</v>
      </c>
    </row>
    <row r="44" spans="1:7" ht="12">
      <c r="A44" s="106" t="s">
        <v>212</v>
      </c>
      <c r="B44" s="102">
        <v>2.5</v>
      </c>
      <c r="C44" s="102">
        <v>2.5</v>
      </c>
      <c r="D44" s="103">
        <v>366</v>
      </c>
      <c r="E44" s="102" t="s">
        <v>139</v>
      </c>
      <c r="F44" s="105">
        <f t="shared" si="2"/>
        <v>0.915</v>
      </c>
      <c r="G44" s="105">
        <f t="shared" si="3"/>
        <v>0.915</v>
      </c>
    </row>
    <row r="45" spans="1:7" ht="12">
      <c r="A45" s="101" t="s">
        <v>19</v>
      </c>
      <c r="B45" s="102">
        <v>60</v>
      </c>
      <c r="C45" s="102">
        <v>60</v>
      </c>
      <c r="D45" s="105">
        <v>24.47</v>
      </c>
      <c r="E45" s="102" t="s">
        <v>139</v>
      </c>
      <c r="F45" s="105">
        <f t="shared" si="2"/>
        <v>1.4681999999999997</v>
      </c>
      <c r="G45" s="105">
        <f t="shared" si="3"/>
        <v>1.4681999999999997</v>
      </c>
    </row>
    <row r="46" spans="1:7" ht="12">
      <c r="A46" s="101"/>
      <c r="B46" s="102"/>
      <c r="C46" s="102"/>
      <c r="D46" s="105"/>
      <c r="E46" s="102"/>
      <c r="F46" s="105"/>
      <c r="G46" s="105"/>
    </row>
    <row r="47" spans="1:7" ht="24">
      <c r="A47" s="110" t="s">
        <v>181</v>
      </c>
      <c r="B47" s="111">
        <v>200</v>
      </c>
      <c r="C47" s="111">
        <v>200</v>
      </c>
      <c r="D47" s="111"/>
      <c r="E47" s="111"/>
      <c r="F47" s="105"/>
      <c r="G47" s="105"/>
    </row>
    <row r="48" spans="1:7" ht="12">
      <c r="A48" s="112" t="s">
        <v>182</v>
      </c>
      <c r="B48" s="111">
        <v>20</v>
      </c>
      <c r="C48" s="111">
        <v>20</v>
      </c>
      <c r="D48" s="111">
        <v>253.34</v>
      </c>
      <c r="E48" s="102" t="s">
        <v>139</v>
      </c>
      <c r="F48" s="105">
        <f t="shared" si="2"/>
        <v>5.0668</v>
      </c>
      <c r="G48" s="105">
        <f t="shared" si="3"/>
        <v>5.0668</v>
      </c>
    </row>
    <row r="49" spans="1:7" ht="12">
      <c r="A49" s="106" t="s">
        <v>82</v>
      </c>
      <c r="B49" s="111">
        <v>20</v>
      </c>
      <c r="C49" s="111">
        <v>20</v>
      </c>
      <c r="D49" s="105">
        <v>48.13</v>
      </c>
      <c r="E49" s="102" t="s">
        <v>139</v>
      </c>
      <c r="F49" s="105">
        <f t="shared" si="2"/>
        <v>0.9626</v>
      </c>
      <c r="G49" s="105">
        <f t="shared" si="3"/>
        <v>0.9626</v>
      </c>
    </row>
    <row r="50" spans="1:7" ht="15">
      <c r="A50" s="117" t="s">
        <v>215</v>
      </c>
      <c r="B50" s="102"/>
      <c r="C50" s="102"/>
      <c r="D50" s="111"/>
      <c r="E50" s="102"/>
      <c r="F50" s="120">
        <f>SUM(F28:F49)</f>
        <v>32.405425</v>
      </c>
      <c r="G50" s="120">
        <f>SUM(G28:G49)</f>
        <v>41.303850000000004</v>
      </c>
    </row>
    <row r="51" spans="1:7" ht="15">
      <c r="A51" s="117" t="s">
        <v>208</v>
      </c>
      <c r="B51" s="100"/>
      <c r="C51" s="100"/>
      <c r="D51" s="100"/>
      <c r="E51" s="100"/>
      <c r="F51" s="100"/>
      <c r="G51" s="100"/>
    </row>
    <row r="52" spans="1:7" ht="24">
      <c r="A52" s="128" t="s">
        <v>203</v>
      </c>
      <c r="B52" s="102">
        <v>150</v>
      </c>
      <c r="C52" s="102">
        <v>200</v>
      </c>
      <c r="D52" s="103"/>
      <c r="E52" s="104"/>
      <c r="F52" s="105"/>
      <c r="G52" s="102"/>
    </row>
    <row r="53" spans="1:7" ht="12">
      <c r="A53" s="106" t="s">
        <v>204</v>
      </c>
      <c r="B53" s="102">
        <v>200</v>
      </c>
      <c r="C53" s="102">
        <v>267</v>
      </c>
      <c r="D53" s="103">
        <v>18.52</v>
      </c>
      <c r="E53" s="102" t="s">
        <v>139</v>
      </c>
      <c r="F53" s="105">
        <f>B53*D53/1000</f>
        <v>3.704</v>
      </c>
      <c r="G53" s="105">
        <f>C53*D53/1000</f>
        <v>4.94484</v>
      </c>
    </row>
    <row r="54" spans="1:7" ht="12">
      <c r="A54" s="106" t="s">
        <v>212</v>
      </c>
      <c r="B54" s="102">
        <v>5.25</v>
      </c>
      <c r="C54" s="102">
        <v>7</v>
      </c>
      <c r="D54" s="103">
        <v>366</v>
      </c>
      <c r="E54" s="102" t="s">
        <v>139</v>
      </c>
      <c r="F54" s="105">
        <f aca="true" t="shared" si="4" ref="F54:F69">B54*D54/1000</f>
        <v>1.9215</v>
      </c>
      <c r="G54" s="105">
        <f aca="true" t="shared" si="5" ref="G54:G69">C54*D54/1000</f>
        <v>2.562</v>
      </c>
    </row>
    <row r="55" spans="1:7" ht="12">
      <c r="A55" s="106" t="s">
        <v>144</v>
      </c>
      <c r="B55" s="102">
        <v>1</v>
      </c>
      <c r="C55" s="102">
        <v>2</v>
      </c>
      <c r="D55" s="103">
        <v>13.06</v>
      </c>
      <c r="E55" s="102" t="s">
        <v>139</v>
      </c>
      <c r="F55" s="105">
        <f t="shared" si="4"/>
        <v>0.01306</v>
      </c>
      <c r="G55" s="105">
        <f t="shared" si="5"/>
        <v>0.02612</v>
      </c>
    </row>
    <row r="56" spans="1:7" ht="24">
      <c r="A56" s="101" t="s">
        <v>225</v>
      </c>
      <c r="B56" s="102">
        <v>54</v>
      </c>
      <c r="C56" s="102">
        <v>54</v>
      </c>
      <c r="D56" s="109"/>
      <c r="E56" s="102"/>
      <c r="F56" s="105"/>
      <c r="G56" s="105"/>
    </row>
    <row r="57" spans="1:7" ht="12">
      <c r="A57" s="106" t="s">
        <v>156</v>
      </c>
      <c r="B57" s="102">
        <v>6</v>
      </c>
      <c r="C57" s="102">
        <v>6</v>
      </c>
      <c r="D57" s="105">
        <v>82.77</v>
      </c>
      <c r="E57" s="102" t="s">
        <v>139</v>
      </c>
      <c r="F57" s="105">
        <f t="shared" si="4"/>
        <v>0.49662</v>
      </c>
      <c r="G57" s="105">
        <f t="shared" si="5"/>
        <v>0.49662</v>
      </c>
    </row>
    <row r="58" spans="1:7" ht="12">
      <c r="A58" s="106" t="s">
        <v>221</v>
      </c>
      <c r="B58" s="102">
        <v>81</v>
      </c>
      <c r="C58" s="102">
        <v>81</v>
      </c>
      <c r="D58" s="105">
        <v>158.17</v>
      </c>
      <c r="E58" s="102" t="s">
        <v>139</v>
      </c>
      <c r="F58" s="105">
        <f t="shared" si="4"/>
        <v>12.81177</v>
      </c>
      <c r="G58" s="105">
        <f t="shared" si="5"/>
        <v>12.81177</v>
      </c>
    </row>
    <row r="59" spans="1:7" ht="12">
      <c r="A59" s="106" t="s">
        <v>212</v>
      </c>
      <c r="B59" s="102">
        <v>4</v>
      </c>
      <c r="C59" s="102">
        <v>4</v>
      </c>
      <c r="D59" s="103">
        <v>366</v>
      </c>
      <c r="E59" s="102" t="s">
        <v>139</v>
      </c>
      <c r="F59" s="105">
        <f t="shared" si="4"/>
        <v>1.464</v>
      </c>
      <c r="G59" s="105">
        <f t="shared" si="5"/>
        <v>1.464</v>
      </c>
    </row>
    <row r="60" spans="1:7" ht="12">
      <c r="A60" s="106" t="s">
        <v>152</v>
      </c>
      <c r="B60" s="102">
        <v>3</v>
      </c>
      <c r="C60" s="102">
        <v>3</v>
      </c>
      <c r="D60" s="109">
        <v>16.15</v>
      </c>
      <c r="E60" s="102" t="s">
        <v>139</v>
      </c>
      <c r="F60" s="105">
        <f t="shared" si="4"/>
        <v>0.04844999999999999</v>
      </c>
      <c r="G60" s="105">
        <f t="shared" si="5"/>
        <v>0.04844999999999999</v>
      </c>
    </row>
    <row r="61" spans="1:7" ht="12">
      <c r="A61" s="106" t="s">
        <v>144</v>
      </c>
      <c r="B61" s="102">
        <v>5</v>
      </c>
      <c r="C61" s="102">
        <v>5</v>
      </c>
      <c r="D61" s="103">
        <v>13.06</v>
      </c>
      <c r="E61" s="102" t="s">
        <v>139</v>
      </c>
      <c r="F61" s="105">
        <f t="shared" si="4"/>
        <v>0.0653</v>
      </c>
      <c r="G61" s="105">
        <f t="shared" si="5"/>
        <v>0.0653</v>
      </c>
    </row>
    <row r="62" spans="1:7" ht="12">
      <c r="A62" s="101" t="s">
        <v>19</v>
      </c>
      <c r="B62" s="102">
        <v>60</v>
      </c>
      <c r="C62" s="102">
        <v>60</v>
      </c>
      <c r="D62" s="105">
        <v>24.47</v>
      </c>
      <c r="E62" s="102" t="s">
        <v>139</v>
      </c>
      <c r="F62" s="105">
        <f t="shared" si="4"/>
        <v>1.4681999999999997</v>
      </c>
      <c r="G62" s="105">
        <f t="shared" si="5"/>
        <v>1.4681999999999997</v>
      </c>
    </row>
    <row r="63" spans="1:7" ht="24">
      <c r="A63" s="101" t="s">
        <v>186</v>
      </c>
      <c r="B63" s="102">
        <v>150</v>
      </c>
      <c r="C63" s="102">
        <v>200</v>
      </c>
      <c r="D63" s="108">
        <v>51.08</v>
      </c>
      <c r="E63" s="102" t="s">
        <v>139</v>
      </c>
      <c r="F63" s="105">
        <f t="shared" si="4"/>
        <v>7.662</v>
      </c>
      <c r="G63" s="105">
        <f t="shared" si="5"/>
        <v>10.216</v>
      </c>
    </row>
    <row r="64" spans="1:7" ht="24">
      <c r="A64" s="128" t="s">
        <v>226</v>
      </c>
      <c r="B64" s="102">
        <v>100</v>
      </c>
      <c r="C64" s="102">
        <v>150</v>
      </c>
      <c r="D64" s="111"/>
      <c r="E64" s="111"/>
      <c r="F64" s="105"/>
      <c r="G64" s="105"/>
    </row>
    <row r="65" spans="1:7" ht="12">
      <c r="A65" s="112" t="s">
        <v>187</v>
      </c>
      <c r="B65" s="102">
        <v>86</v>
      </c>
      <c r="C65" s="102">
        <v>129</v>
      </c>
      <c r="D65" s="111">
        <v>20.59</v>
      </c>
      <c r="E65" s="102" t="s">
        <v>139</v>
      </c>
      <c r="F65" s="105">
        <f t="shared" si="4"/>
        <v>1.77074</v>
      </c>
      <c r="G65" s="105">
        <f t="shared" si="5"/>
        <v>2.65611</v>
      </c>
    </row>
    <row r="66" spans="1:7" ht="12">
      <c r="A66" s="106" t="s">
        <v>74</v>
      </c>
      <c r="B66" s="102">
        <v>24</v>
      </c>
      <c r="C66" s="102">
        <v>36</v>
      </c>
      <c r="D66" s="111">
        <v>21.62</v>
      </c>
      <c r="E66" s="102" t="s">
        <v>139</v>
      </c>
      <c r="F66" s="105">
        <f t="shared" si="4"/>
        <v>0.51888</v>
      </c>
      <c r="G66" s="105">
        <f t="shared" si="5"/>
        <v>0.77832</v>
      </c>
    </row>
    <row r="67" spans="1:7" ht="12">
      <c r="A67" s="106" t="s">
        <v>212</v>
      </c>
      <c r="B67" s="102">
        <v>4</v>
      </c>
      <c r="C67" s="102">
        <v>6</v>
      </c>
      <c r="D67" s="103">
        <v>366</v>
      </c>
      <c r="E67" s="102" t="s">
        <v>139</v>
      </c>
      <c r="F67" s="105">
        <f t="shared" si="4"/>
        <v>1.464</v>
      </c>
      <c r="G67" s="105">
        <f t="shared" si="5"/>
        <v>2.196</v>
      </c>
    </row>
    <row r="68" spans="1:7" ht="12">
      <c r="A68" s="112" t="s">
        <v>158</v>
      </c>
      <c r="B68" s="102">
        <v>5</v>
      </c>
      <c r="C68" s="102">
        <v>7.5</v>
      </c>
      <c r="D68" s="109">
        <v>156.84</v>
      </c>
      <c r="E68" s="102" t="s">
        <v>139</v>
      </c>
      <c r="F68" s="105">
        <f t="shared" si="4"/>
        <v>0.7842</v>
      </c>
      <c r="G68" s="105">
        <f t="shared" si="5"/>
        <v>1.1763</v>
      </c>
    </row>
    <row r="69" spans="1:7" ht="12">
      <c r="A69" s="106" t="s">
        <v>152</v>
      </c>
      <c r="B69" s="102">
        <v>1.5</v>
      </c>
      <c r="C69" s="102">
        <v>2.25</v>
      </c>
      <c r="D69" s="109">
        <v>16.15</v>
      </c>
      <c r="E69" s="102" t="s">
        <v>139</v>
      </c>
      <c r="F69" s="105">
        <f t="shared" si="4"/>
        <v>0.024224999999999997</v>
      </c>
      <c r="G69" s="105">
        <f t="shared" si="5"/>
        <v>0.0363375</v>
      </c>
    </row>
    <row r="70" spans="1:7" ht="15">
      <c r="A70" s="121" t="s">
        <v>215</v>
      </c>
      <c r="B70" s="122"/>
      <c r="C70" s="122"/>
      <c r="D70" s="123"/>
      <c r="E70" s="122"/>
      <c r="F70" s="120">
        <f>SUM(F52:F69)</f>
        <v>34.216944999999996</v>
      </c>
      <c r="G70" s="120">
        <f>SUM(G52:G67)</f>
        <v>39.733729999999994</v>
      </c>
    </row>
    <row r="71" spans="1:7" ht="15">
      <c r="A71" s="117" t="s">
        <v>209</v>
      </c>
      <c r="B71" s="100"/>
      <c r="C71" s="100"/>
      <c r="D71" s="100"/>
      <c r="E71" s="100"/>
      <c r="F71" s="100"/>
      <c r="G71" s="100"/>
    </row>
    <row r="72" spans="1:7" ht="24">
      <c r="A72" s="101" t="s">
        <v>188</v>
      </c>
      <c r="B72" s="102" t="s">
        <v>184</v>
      </c>
      <c r="C72" s="102"/>
      <c r="D72" s="105"/>
      <c r="E72" s="102"/>
      <c r="F72" s="105"/>
      <c r="G72" s="102"/>
    </row>
    <row r="73" spans="1:7" ht="12">
      <c r="A73" s="106" t="s">
        <v>78</v>
      </c>
      <c r="B73" s="102">
        <v>45</v>
      </c>
      <c r="C73" s="102"/>
      <c r="D73" s="105">
        <v>26.46</v>
      </c>
      <c r="E73" s="102" t="s">
        <v>139</v>
      </c>
      <c r="F73" s="105">
        <f>B73*D73/1000</f>
        <v>1.1907</v>
      </c>
      <c r="G73" s="105">
        <f>C73*D73/1000</f>
        <v>0</v>
      </c>
    </row>
    <row r="74" spans="1:7" ht="12">
      <c r="A74" s="106" t="s">
        <v>189</v>
      </c>
      <c r="B74" s="102">
        <v>44</v>
      </c>
      <c r="C74" s="102"/>
      <c r="D74" s="105">
        <v>50.24</v>
      </c>
      <c r="E74" s="102" t="s">
        <v>139</v>
      </c>
      <c r="F74" s="105">
        <f aca="true" t="shared" si="6" ref="F74:F97">B74*D74/1000</f>
        <v>2.21056</v>
      </c>
      <c r="G74" s="105">
        <f aca="true" t="shared" si="7" ref="G74:G97">C74*D74/1000</f>
        <v>0</v>
      </c>
    </row>
    <row r="75" spans="1:7" ht="12">
      <c r="A75" s="106" t="s">
        <v>82</v>
      </c>
      <c r="B75" s="102">
        <v>10</v>
      </c>
      <c r="C75" s="102"/>
      <c r="D75" s="105">
        <v>48.13</v>
      </c>
      <c r="E75" s="102" t="s">
        <v>139</v>
      </c>
      <c r="F75" s="105">
        <f t="shared" si="6"/>
        <v>0.4813</v>
      </c>
      <c r="G75" s="105">
        <f t="shared" si="7"/>
        <v>0</v>
      </c>
    </row>
    <row r="76" spans="1:7" ht="12">
      <c r="A76" s="106" t="s">
        <v>83</v>
      </c>
      <c r="B76" s="102">
        <v>70</v>
      </c>
      <c r="C76" s="102"/>
      <c r="D76" s="105">
        <v>52.84</v>
      </c>
      <c r="E76" s="102" t="s">
        <v>139</v>
      </c>
      <c r="F76" s="105">
        <f t="shared" si="6"/>
        <v>3.6988000000000003</v>
      </c>
      <c r="G76" s="105">
        <f t="shared" si="7"/>
        <v>0</v>
      </c>
    </row>
    <row r="77" spans="1:7" ht="12">
      <c r="A77" s="106" t="s">
        <v>144</v>
      </c>
      <c r="B77" s="102">
        <v>1</v>
      </c>
      <c r="C77" s="102"/>
      <c r="D77" s="103">
        <v>13.06</v>
      </c>
      <c r="E77" s="102" t="s">
        <v>139</v>
      </c>
      <c r="F77" s="105">
        <f t="shared" si="6"/>
        <v>0.01306</v>
      </c>
      <c r="G77" s="105">
        <f t="shared" si="7"/>
        <v>0</v>
      </c>
    </row>
    <row r="78" spans="1:7" ht="12">
      <c r="A78" s="106" t="s">
        <v>212</v>
      </c>
      <c r="B78" s="102">
        <v>6</v>
      </c>
      <c r="C78" s="102"/>
      <c r="D78" s="103">
        <v>366</v>
      </c>
      <c r="E78" s="102" t="s">
        <v>139</v>
      </c>
      <c r="F78" s="105">
        <f t="shared" si="6"/>
        <v>2.196</v>
      </c>
      <c r="G78" s="105">
        <f t="shared" si="7"/>
        <v>0</v>
      </c>
    </row>
    <row r="79" spans="1:7" ht="36">
      <c r="A79" s="101" t="s">
        <v>190</v>
      </c>
      <c r="B79" s="102"/>
      <c r="C79" s="102" t="s">
        <v>184</v>
      </c>
      <c r="D79" s="105"/>
      <c r="E79" s="102"/>
      <c r="F79" s="105"/>
      <c r="G79" s="105"/>
    </row>
    <row r="80" spans="1:7" ht="12">
      <c r="A80" s="106" t="s">
        <v>166</v>
      </c>
      <c r="B80" s="102"/>
      <c r="C80" s="102">
        <v>95</v>
      </c>
      <c r="D80" s="105">
        <v>85.14</v>
      </c>
      <c r="E80" s="102" t="s">
        <v>139</v>
      </c>
      <c r="F80" s="105">
        <f t="shared" si="6"/>
        <v>0</v>
      </c>
      <c r="G80" s="105">
        <f t="shared" si="7"/>
        <v>8.0883</v>
      </c>
    </row>
    <row r="81" spans="1:7" ht="12">
      <c r="A81" s="106" t="s">
        <v>144</v>
      </c>
      <c r="B81" s="102"/>
      <c r="C81" s="102">
        <v>2</v>
      </c>
      <c r="D81" s="103">
        <v>13.06</v>
      </c>
      <c r="E81" s="102" t="s">
        <v>139</v>
      </c>
      <c r="F81" s="105">
        <f t="shared" si="6"/>
        <v>0</v>
      </c>
      <c r="G81" s="105">
        <f t="shared" si="7"/>
        <v>0.02612</v>
      </c>
    </row>
    <row r="82" spans="1:7" ht="12">
      <c r="A82" s="106" t="s">
        <v>212</v>
      </c>
      <c r="B82" s="102"/>
      <c r="C82" s="102">
        <v>10</v>
      </c>
      <c r="D82" s="103">
        <v>366</v>
      </c>
      <c r="E82" s="102" t="s">
        <v>139</v>
      </c>
      <c r="F82" s="105">
        <f t="shared" si="6"/>
        <v>0</v>
      </c>
      <c r="G82" s="105">
        <f t="shared" si="7"/>
        <v>3.66</v>
      </c>
    </row>
    <row r="83" spans="1:7" ht="12">
      <c r="A83" s="106"/>
      <c r="B83" s="102"/>
      <c r="C83" s="102"/>
      <c r="D83" s="105"/>
      <c r="E83" s="107"/>
      <c r="F83" s="105">
        <f t="shared" si="6"/>
        <v>0</v>
      </c>
      <c r="G83" s="105">
        <f t="shared" si="7"/>
        <v>0</v>
      </c>
    </row>
    <row r="84" spans="1:7" ht="24">
      <c r="A84" s="101" t="s">
        <v>192</v>
      </c>
      <c r="B84" s="102">
        <v>116</v>
      </c>
      <c r="C84" s="102">
        <v>116</v>
      </c>
      <c r="D84" s="105"/>
      <c r="E84" s="107"/>
      <c r="F84" s="105"/>
      <c r="G84" s="105"/>
    </row>
    <row r="85" spans="1:7" ht="12">
      <c r="A85" s="106" t="s">
        <v>155</v>
      </c>
      <c r="B85" s="102">
        <v>2</v>
      </c>
      <c r="C85" s="102">
        <v>2</v>
      </c>
      <c r="D85" s="105">
        <v>4.308</v>
      </c>
      <c r="E85" s="102" t="s">
        <v>213</v>
      </c>
      <c r="F85" s="105">
        <f>B85*D85</f>
        <v>8.616</v>
      </c>
      <c r="G85" s="105">
        <f>C85*D85</f>
        <v>8.616</v>
      </c>
    </row>
    <row r="86" spans="1:7" ht="12">
      <c r="A86" s="106" t="s">
        <v>83</v>
      </c>
      <c r="B86" s="102">
        <v>30</v>
      </c>
      <c r="C86" s="102">
        <v>30</v>
      </c>
      <c r="D86" s="105">
        <v>52.84</v>
      </c>
      <c r="E86" s="102" t="s">
        <v>139</v>
      </c>
      <c r="F86" s="105">
        <f t="shared" si="6"/>
        <v>1.5852</v>
      </c>
      <c r="G86" s="105">
        <f t="shared" si="7"/>
        <v>1.5852</v>
      </c>
    </row>
    <row r="87" spans="1:7" ht="12">
      <c r="A87" s="106" t="s">
        <v>212</v>
      </c>
      <c r="B87" s="102">
        <v>6</v>
      </c>
      <c r="C87" s="102">
        <v>6</v>
      </c>
      <c r="D87" s="103">
        <v>366</v>
      </c>
      <c r="E87" s="102" t="s">
        <v>139</v>
      </c>
      <c r="F87" s="105">
        <f t="shared" si="6"/>
        <v>2.196</v>
      </c>
      <c r="G87" s="105">
        <f t="shared" si="7"/>
        <v>2.196</v>
      </c>
    </row>
    <row r="88" spans="1:7" ht="12">
      <c r="A88" s="106" t="s">
        <v>212</v>
      </c>
      <c r="B88" s="102">
        <v>10</v>
      </c>
      <c r="C88" s="102">
        <v>10</v>
      </c>
      <c r="D88" s="103">
        <v>366</v>
      </c>
      <c r="E88" s="102" t="s">
        <v>139</v>
      </c>
      <c r="F88" s="105">
        <f t="shared" si="6"/>
        <v>3.66</v>
      </c>
      <c r="G88" s="105">
        <f t="shared" si="7"/>
        <v>3.66</v>
      </c>
    </row>
    <row r="89" spans="1:7" ht="12">
      <c r="A89" s="101" t="s">
        <v>19</v>
      </c>
      <c r="B89" s="102">
        <v>60</v>
      </c>
      <c r="C89" s="102">
        <v>60</v>
      </c>
      <c r="D89" s="105">
        <v>24.47</v>
      </c>
      <c r="E89" s="102" t="s">
        <v>139</v>
      </c>
      <c r="F89" s="105">
        <f t="shared" si="6"/>
        <v>1.4681999999999997</v>
      </c>
      <c r="G89" s="105">
        <f t="shared" si="7"/>
        <v>1.4681999999999997</v>
      </c>
    </row>
    <row r="90" spans="1:7" ht="24">
      <c r="A90" s="101" t="s">
        <v>191</v>
      </c>
      <c r="B90" s="102">
        <v>200</v>
      </c>
      <c r="C90" s="102">
        <v>200</v>
      </c>
      <c r="D90" s="105"/>
      <c r="E90" s="102"/>
      <c r="F90" s="105"/>
      <c r="G90" s="105"/>
    </row>
    <row r="91" spans="1:7" ht="12">
      <c r="A91" s="106" t="s">
        <v>161</v>
      </c>
      <c r="B91" s="102">
        <v>20</v>
      </c>
      <c r="C91" s="102">
        <v>20</v>
      </c>
      <c r="D91" s="108">
        <v>51.08</v>
      </c>
      <c r="E91" s="102" t="s">
        <v>139</v>
      </c>
      <c r="F91" s="105">
        <f t="shared" si="6"/>
        <v>1.0215999999999998</v>
      </c>
      <c r="G91" s="105">
        <f t="shared" si="7"/>
        <v>1.0215999999999998</v>
      </c>
    </row>
    <row r="92" spans="1:7" ht="12">
      <c r="A92" s="106" t="s">
        <v>82</v>
      </c>
      <c r="B92" s="102">
        <v>20</v>
      </c>
      <c r="C92" s="102">
        <v>20</v>
      </c>
      <c r="D92" s="105">
        <v>48.13</v>
      </c>
      <c r="E92" s="102" t="s">
        <v>139</v>
      </c>
      <c r="F92" s="105">
        <f t="shared" si="6"/>
        <v>0.9626</v>
      </c>
      <c r="G92" s="105">
        <f t="shared" si="7"/>
        <v>0.9626</v>
      </c>
    </row>
    <row r="93" spans="1:7" ht="24">
      <c r="A93" s="128" t="s">
        <v>206</v>
      </c>
      <c r="B93" s="102">
        <v>100</v>
      </c>
      <c r="C93" s="102">
        <v>100</v>
      </c>
      <c r="D93" s="113"/>
      <c r="E93" s="111"/>
      <c r="F93" s="105"/>
      <c r="G93" s="105"/>
    </row>
    <row r="94" spans="1:7" ht="12">
      <c r="A94" s="112" t="s">
        <v>211</v>
      </c>
      <c r="B94" s="111">
        <v>115.7</v>
      </c>
      <c r="C94" s="111">
        <v>115.7</v>
      </c>
      <c r="D94" s="111">
        <v>70.4</v>
      </c>
      <c r="E94" s="102" t="s">
        <v>139</v>
      </c>
      <c r="F94" s="105">
        <f t="shared" si="6"/>
        <v>8.145280000000001</v>
      </c>
      <c r="G94" s="105">
        <f t="shared" si="7"/>
        <v>8.145280000000001</v>
      </c>
    </row>
    <row r="95" spans="1:7" ht="12">
      <c r="A95" s="106" t="s">
        <v>156</v>
      </c>
      <c r="B95" s="111">
        <v>5</v>
      </c>
      <c r="C95" s="111">
        <v>5</v>
      </c>
      <c r="D95" s="105">
        <v>82.77</v>
      </c>
      <c r="E95" s="102" t="s">
        <v>139</v>
      </c>
      <c r="F95" s="105">
        <f t="shared" si="6"/>
        <v>0.41384999999999994</v>
      </c>
      <c r="G95" s="105">
        <f t="shared" si="7"/>
        <v>0.41384999999999994</v>
      </c>
    </row>
    <row r="96" spans="1:7" ht="12">
      <c r="A96" s="106" t="s">
        <v>74</v>
      </c>
      <c r="B96" s="102">
        <v>11.9</v>
      </c>
      <c r="C96" s="102">
        <v>11.9</v>
      </c>
      <c r="D96" s="113">
        <v>21.62</v>
      </c>
      <c r="E96" s="102" t="s">
        <v>139</v>
      </c>
      <c r="F96" s="105">
        <f t="shared" si="6"/>
        <v>0.257278</v>
      </c>
      <c r="G96" s="105">
        <f t="shared" si="7"/>
        <v>0.257278</v>
      </c>
    </row>
    <row r="97" spans="1:7" ht="12">
      <c r="A97" s="106" t="s">
        <v>82</v>
      </c>
      <c r="B97" s="102">
        <v>5</v>
      </c>
      <c r="C97" s="102">
        <v>5</v>
      </c>
      <c r="D97" s="105">
        <v>48.13</v>
      </c>
      <c r="E97" s="111" t="s">
        <v>139</v>
      </c>
      <c r="F97" s="105">
        <f t="shared" si="6"/>
        <v>0.24065</v>
      </c>
      <c r="G97" s="105">
        <f t="shared" si="7"/>
        <v>0.24065</v>
      </c>
    </row>
    <row r="98" spans="1:7" ht="15">
      <c r="A98" s="121" t="s">
        <v>215</v>
      </c>
      <c r="B98" s="123"/>
      <c r="C98" s="123"/>
      <c r="D98" s="123"/>
      <c r="E98" s="123"/>
      <c r="F98" s="120">
        <f>SUM(F72:F97)</f>
        <v>38.357078</v>
      </c>
      <c r="G98" s="120">
        <f>SUM(G73:G97)</f>
        <v>40.341077999999996</v>
      </c>
    </row>
    <row r="99" spans="1:7" ht="15">
      <c r="A99" s="117" t="s">
        <v>210</v>
      </c>
      <c r="B99" s="100"/>
      <c r="C99" s="100"/>
      <c r="D99" s="100"/>
      <c r="E99" s="100"/>
      <c r="F99" s="100"/>
      <c r="G99" s="100"/>
    </row>
    <row r="100" spans="1:7" ht="36">
      <c r="A100" s="101" t="s">
        <v>194</v>
      </c>
      <c r="B100" s="102"/>
      <c r="C100" s="102" t="s">
        <v>195</v>
      </c>
      <c r="D100" s="105"/>
      <c r="E100" s="102"/>
      <c r="F100" s="102"/>
      <c r="G100" s="102"/>
    </row>
    <row r="101" spans="1:7" ht="12">
      <c r="A101" s="106" t="s">
        <v>154</v>
      </c>
      <c r="B101" s="102"/>
      <c r="C101" s="102">
        <v>80</v>
      </c>
      <c r="D101" s="105">
        <v>289.43</v>
      </c>
      <c r="E101" s="102" t="s">
        <v>139</v>
      </c>
      <c r="F101" s="105">
        <f>B101*D101/1000</f>
        <v>0</v>
      </c>
      <c r="G101" s="105">
        <f>C101*D101/1000</f>
        <v>23.154400000000003</v>
      </c>
    </row>
    <row r="102" spans="1:7" ht="12">
      <c r="A102" s="106" t="s">
        <v>152</v>
      </c>
      <c r="B102" s="102"/>
      <c r="C102" s="102">
        <v>11</v>
      </c>
      <c r="D102" s="109">
        <v>16.15</v>
      </c>
      <c r="E102" s="102" t="s">
        <v>139</v>
      </c>
      <c r="F102" s="105">
        <f aca="true" t="shared" si="8" ref="F102:F131">B102*D102/1000</f>
        <v>0</v>
      </c>
      <c r="G102" s="105">
        <f aca="true" t="shared" si="9" ref="G102:G131">C102*D102/1000</f>
        <v>0.17764999999999997</v>
      </c>
    </row>
    <row r="103" spans="1:7" ht="12">
      <c r="A103" s="106" t="s">
        <v>158</v>
      </c>
      <c r="B103" s="102"/>
      <c r="C103" s="102">
        <v>15</v>
      </c>
      <c r="D103" s="109">
        <v>156.84</v>
      </c>
      <c r="E103" s="102" t="s">
        <v>139</v>
      </c>
      <c r="F103" s="105">
        <f t="shared" si="8"/>
        <v>0</v>
      </c>
      <c r="G103" s="105">
        <f t="shared" si="9"/>
        <v>2.3526</v>
      </c>
    </row>
    <row r="104" spans="1:7" ht="12">
      <c r="A104" s="106" t="s">
        <v>144</v>
      </c>
      <c r="B104" s="102"/>
      <c r="C104" s="102">
        <v>0.8</v>
      </c>
      <c r="D104" s="103">
        <v>13.06</v>
      </c>
      <c r="E104" s="102" t="s">
        <v>139</v>
      </c>
      <c r="F104" s="105">
        <f t="shared" si="8"/>
        <v>0</v>
      </c>
      <c r="G104" s="105">
        <f t="shared" si="9"/>
        <v>0.010448</v>
      </c>
    </row>
    <row r="105" spans="1:7" ht="12">
      <c r="A105" s="106" t="s">
        <v>155</v>
      </c>
      <c r="B105" s="102"/>
      <c r="C105" s="102">
        <v>5.7</v>
      </c>
      <c r="D105" s="105">
        <v>4.308</v>
      </c>
      <c r="E105" s="102" t="s">
        <v>214</v>
      </c>
      <c r="F105" s="105">
        <f>B105*D105/40</f>
        <v>0</v>
      </c>
      <c r="G105" s="105">
        <f>C105*D105/40</f>
        <v>0.6138899999999999</v>
      </c>
    </row>
    <row r="106" spans="1:7" ht="12">
      <c r="A106" s="106" t="s">
        <v>82</v>
      </c>
      <c r="B106" s="102"/>
      <c r="C106" s="102">
        <v>6</v>
      </c>
      <c r="D106" s="105">
        <v>48.13</v>
      </c>
      <c r="E106" s="102" t="s">
        <v>139</v>
      </c>
      <c r="F106" s="105">
        <f t="shared" si="8"/>
        <v>0</v>
      </c>
      <c r="G106" s="105">
        <f t="shared" si="9"/>
        <v>0.28878000000000004</v>
      </c>
    </row>
    <row r="107" spans="1:7" ht="24">
      <c r="A107" s="101" t="s">
        <v>197</v>
      </c>
      <c r="B107" s="102">
        <v>150</v>
      </c>
      <c r="C107" s="102">
        <v>150</v>
      </c>
      <c r="D107" s="105"/>
      <c r="E107" s="102"/>
      <c r="F107" s="105"/>
      <c r="G107" s="105"/>
    </row>
    <row r="108" spans="1:7" ht="12">
      <c r="A108" s="106" t="s">
        <v>101</v>
      </c>
      <c r="B108" s="102">
        <v>114</v>
      </c>
      <c r="C108" s="102">
        <v>114</v>
      </c>
      <c r="D108" s="109">
        <v>20.37</v>
      </c>
      <c r="E108" s="102" t="s">
        <v>139</v>
      </c>
      <c r="F108" s="105">
        <f t="shared" si="8"/>
        <v>2.3221800000000004</v>
      </c>
      <c r="G108" s="105">
        <f t="shared" si="9"/>
        <v>2.3221800000000004</v>
      </c>
    </row>
    <row r="109" spans="1:7" ht="12">
      <c r="A109" s="106" t="s">
        <v>78</v>
      </c>
      <c r="B109" s="102">
        <v>34</v>
      </c>
      <c r="C109" s="102">
        <v>34</v>
      </c>
      <c r="D109" s="105">
        <v>26.46</v>
      </c>
      <c r="E109" s="102" t="s">
        <v>139</v>
      </c>
      <c r="F109" s="105">
        <f t="shared" si="8"/>
        <v>0.89964</v>
      </c>
      <c r="G109" s="105">
        <f t="shared" si="9"/>
        <v>0.89964</v>
      </c>
    </row>
    <row r="110" spans="1:7" ht="12">
      <c r="A110" s="106" t="s">
        <v>74</v>
      </c>
      <c r="B110" s="102">
        <v>29</v>
      </c>
      <c r="C110" s="102">
        <v>29</v>
      </c>
      <c r="D110" s="105">
        <v>21.62</v>
      </c>
      <c r="E110" s="102" t="s">
        <v>139</v>
      </c>
      <c r="F110" s="105">
        <f t="shared" si="8"/>
        <v>0.62698</v>
      </c>
      <c r="G110" s="105">
        <f t="shared" si="9"/>
        <v>0.62698</v>
      </c>
    </row>
    <row r="111" spans="1:7" ht="12">
      <c r="A111" s="106" t="s">
        <v>198</v>
      </c>
      <c r="B111" s="102">
        <v>6</v>
      </c>
      <c r="C111" s="102">
        <v>6</v>
      </c>
      <c r="D111" s="105">
        <v>53.62</v>
      </c>
      <c r="E111" s="102" t="s">
        <v>139</v>
      </c>
      <c r="F111" s="105">
        <f t="shared" si="8"/>
        <v>0.32171999999999995</v>
      </c>
      <c r="G111" s="105">
        <f t="shared" si="9"/>
        <v>0.32171999999999995</v>
      </c>
    </row>
    <row r="112" spans="1:7" ht="12">
      <c r="A112" s="106" t="s">
        <v>156</v>
      </c>
      <c r="B112" s="102">
        <v>7</v>
      </c>
      <c r="C112" s="102">
        <v>7</v>
      </c>
      <c r="D112" s="105">
        <v>82.77</v>
      </c>
      <c r="E112" s="102" t="s">
        <v>139</v>
      </c>
      <c r="F112" s="105">
        <f t="shared" si="8"/>
        <v>0.57939</v>
      </c>
      <c r="G112" s="105">
        <f t="shared" si="9"/>
        <v>0.57939</v>
      </c>
    </row>
    <row r="113" spans="1:7" ht="12">
      <c r="A113" s="106" t="s">
        <v>158</v>
      </c>
      <c r="B113" s="102">
        <v>15</v>
      </c>
      <c r="C113" s="102">
        <v>15</v>
      </c>
      <c r="D113" s="109">
        <v>156.84</v>
      </c>
      <c r="E113" s="102" t="s">
        <v>139</v>
      </c>
      <c r="F113" s="105">
        <f t="shared" si="8"/>
        <v>2.3526</v>
      </c>
      <c r="G113" s="105">
        <f t="shared" si="9"/>
        <v>2.3526</v>
      </c>
    </row>
    <row r="114" spans="1:7" ht="12">
      <c r="A114" s="106" t="s">
        <v>144</v>
      </c>
      <c r="B114" s="102">
        <v>2</v>
      </c>
      <c r="C114" s="102">
        <v>2</v>
      </c>
      <c r="D114" s="103">
        <v>13.06</v>
      </c>
      <c r="E114" s="102" t="s">
        <v>139</v>
      </c>
      <c r="F114" s="105">
        <f t="shared" si="8"/>
        <v>0.02612</v>
      </c>
      <c r="G114" s="105">
        <f t="shared" si="9"/>
        <v>0.02612</v>
      </c>
    </row>
    <row r="115" spans="1:7" ht="12">
      <c r="A115" s="106" t="s">
        <v>152</v>
      </c>
      <c r="B115" s="102">
        <v>4.5</v>
      </c>
      <c r="C115" s="102">
        <v>4.5</v>
      </c>
      <c r="D115" s="109">
        <v>16.15</v>
      </c>
      <c r="E115" s="102" t="s">
        <v>139</v>
      </c>
      <c r="F115" s="105">
        <f t="shared" si="8"/>
        <v>0.072675</v>
      </c>
      <c r="G115" s="105">
        <f t="shared" si="9"/>
        <v>0.072675</v>
      </c>
    </row>
    <row r="116" spans="1:7" ht="12">
      <c r="A116" s="106" t="s">
        <v>164</v>
      </c>
      <c r="B116" s="102">
        <v>2.4</v>
      </c>
      <c r="C116" s="102">
        <v>2.4</v>
      </c>
      <c r="D116" s="109">
        <v>130.6</v>
      </c>
      <c r="E116" s="114" t="s">
        <v>139</v>
      </c>
      <c r="F116" s="105">
        <f t="shared" si="8"/>
        <v>0.31344</v>
      </c>
      <c r="G116" s="105">
        <f t="shared" si="9"/>
        <v>0.31344</v>
      </c>
    </row>
    <row r="117" spans="1:7" ht="24">
      <c r="A117" s="101" t="s">
        <v>200</v>
      </c>
      <c r="B117" s="102"/>
      <c r="C117" s="102">
        <v>10</v>
      </c>
      <c r="D117" s="105"/>
      <c r="E117" s="102"/>
      <c r="F117" s="105"/>
      <c r="G117" s="105"/>
    </row>
    <row r="118" spans="1:7" ht="12">
      <c r="A118" s="106" t="s">
        <v>212</v>
      </c>
      <c r="B118" s="102">
        <v>5</v>
      </c>
      <c r="C118" s="102">
        <v>10</v>
      </c>
      <c r="D118" s="103">
        <v>366</v>
      </c>
      <c r="E118" s="102" t="s">
        <v>139</v>
      </c>
      <c r="F118" s="105">
        <f t="shared" si="8"/>
        <v>1.83</v>
      </c>
      <c r="G118" s="105">
        <f t="shared" si="9"/>
        <v>3.66</v>
      </c>
    </row>
    <row r="119" spans="1:7" ht="12">
      <c r="A119" s="106"/>
      <c r="B119" s="102"/>
      <c r="C119" s="102"/>
      <c r="D119" s="105"/>
      <c r="E119" s="107"/>
      <c r="F119" s="105"/>
      <c r="G119" s="105"/>
    </row>
    <row r="120" spans="1:7" ht="24">
      <c r="A120" s="101" t="s">
        <v>199</v>
      </c>
      <c r="B120" s="102" t="s">
        <v>195</v>
      </c>
      <c r="C120" s="102"/>
      <c r="D120" s="109"/>
      <c r="E120" s="114"/>
      <c r="F120" s="105"/>
      <c r="G120" s="105"/>
    </row>
    <row r="121" spans="1:7" ht="12">
      <c r="A121" s="106" t="s">
        <v>154</v>
      </c>
      <c r="B121" s="102">
        <v>94</v>
      </c>
      <c r="C121" s="102"/>
      <c r="D121" s="105">
        <v>289.43</v>
      </c>
      <c r="E121" s="102" t="s">
        <v>139</v>
      </c>
      <c r="F121" s="105">
        <f t="shared" si="8"/>
        <v>27.20642</v>
      </c>
      <c r="G121" s="105">
        <f t="shared" si="9"/>
        <v>0</v>
      </c>
    </row>
    <row r="122" spans="1:7" ht="12">
      <c r="A122" s="106" t="s">
        <v>66</v>
      </c>
      <c r="B122" s="102">
        <v>7</v>
      </c>
      <c r="C122" s="102"/>
      <c r="D122" s="105">
        <v>23.97</v>
      </c>
      <c r="E122" s="102" t="s">
        <v>139</v>
      </c>
      <c r="F122" s="105">
        <f t="shared" si="8"/>
        <v>0.16779</v>
      </c>
      <c r="G122" s="105">
        <f t="shared" si="9"/>
        <v>0</v>
      </c>
    </row>
    <row r="123" spans="1:7" ht="12">
      <c r="A123" s="106" t="s">
        <v>157</v>
      </c>
      <c r="B123" s="102">
        <v>3</v>
      </c>
      <c r="C123" s="102"/>
      <c r="D123" s="105">
        <v>66.04</v>
      </c>
      <c r="E123" s="102" t="s">
        <v>139</v>
      </c>
      <c r="F123" s="105">
        <f t="shared" si="8"/>
        <v>0.19812000000000002</v>
      </c>
      <c r="G123" s="105">
        <f t="shared" si="9"/>
        <v>0</v>
      </c>
    </row>
    <row r="124" spans="1:7" ht="12">
      <c r="A124" s="106" t="s">
        <v>158</v>
      </c>
      <c r="B124" s="102">
        <v>15</v>
      </c>
      <c r="C124" s="102"/>
      <c r="D124" s="109">
        <v>156.84</v>
      </c>
      <c r="E124" s="102" t="s">
        <v>139</v>
      </c>
      <c r="F124" s="105">
        <f t="shared" si="8"/>
        <v>2.3526</v>
      </c>
      <c r="G124" s="105">
        <f t="shared" si="9"/>
        <v>0</v>
      </c>
    </row>
    <row r="125" spans="1:7" ht="12">
      <c r="A125" s="106" t="s">
        <v>155</v>
      </c>
      <c r="B125" s="102">
        <v>3.08</v>
      </c>
      <c r="C125" s="102"/>
      <c r="D125" s="105">
        <v>4.308</v>
      </c>
      <c r="E125" s="102" t="s">
        <v>214</v>
      </c>
      <c r="F125" s="105">
        <f>B125*D125/40</f>
        <v>0.331716</v>
      </c>
      <c r="G125" s="105">
        <f>C125*D125/40</f>
        <v>0</v>
      </c>
    </row>
    <row r="126" spans="1:7" ht="12">
      <c r="A126" s="106" t="s">
        <v>156</v>
      </c>
      <c r="B126" s="102">
        <v>3</v>
      </c>
      <c r="C126" s="102"/>
      <c r="D126" s="105">
        <v>82.77</v>
      </c>
      <c r="E126" s="102" t="s">
        <v>139</v>
      </c>
      <c r="F126" s="105">
        <f t="shared" si="8"/>
        <v>0.24831</v>
      </c>
      <c r="G126" s="105">
        <f t="shared" si="9"/>
        <v>0</v>
      </c>
    </row>
    <row r="127" spans="1:7" ht="12">
      <c r="A127" s="106" t="s">
        <v>82</v>
      </c>
      <c r="B127" s="102">
        <v>7</v>
      </c>
      <c r="C127" s="102"/>
      <c r="D127" s="105">
        <v>48.13</v>
      </c>
      <c r="E127" s="102" t="s">
        <v>139</v>
      </c>
      <c r="F127" s="105">
        <f t="shared" si="8"/>
        <v>0.33691000000000004</v>
      </c>
      <c r="G127" s="105">
        <f t="shared" si="9"/>
        <v>0</v>
      </c>
    </row>
    <row r="128" spans="1:7" ht="12">
      <c r="A128" s="106" t="s">
        <v>158</v>
      </c>
      <c r="B128" s="102">
        <v>3</v>
      </c>
      <c r="C128" s="102"/>
      <c r="D128" s="109">
        <v>156.84</v>
      </c>
      <c r="E128" s="102" t="s">
        <v>139</v>
      </c>
      <c r="F128" s="105">
        <f t="shared" si="8"/>
        <v>0.47052</v>
      </c>
      <c r="G128" s="105"/>
    </row>
    <row r="129" spans="1:7" ht="12">
      <c r="A129" s="101" t="s">
        <v>201</v>
      </c>
      <c r="B129" s="102" t="s">
        <v>175</v>
      </c>
      <c r="C129" s="102" t="s">
        <v>175</v>
      </c>
      <c r="D129" s="109"/>
      <c r="E129" s="114"/>
      <c r="F129" s="105"/>
      <c r="G129" s="105"/>
    </row>
    <row r="130" spans="1:7" ht="12">
      <c r="A130" s="106" t="s">
        <v>82</v>
      </c>
      <c r="B130" s="102">
        <v>15</v>
      </c>
      <c r="C130" s="102">
        <v>15</v>
      </c>
      <c r="D130" s="105">
        <v>48.13</v>
      </c>
      <c r="E130" s="102" t="s">
        <v>139</v>
      </c>
      <c r="F130" s="105">
        <f t="shared" si="8"/>
        <v>0.7219500000000001</v>
      </c>
      <c r="G130" s="105">
        <f t="shared" si="9"/>
        <v>0.7219500000000001</v>
      </c>
    </row>
    <row r="131" spans="1:7" ht="12">
      <c r="A131" s="106" t="s">
        <v>202</v>
      </c>
      <c r="B131" s="102">
        <v>1</v>
      </c>
      <c r="C131" s="102">
        <v>1</v>
      </c>
      <c r="D131" s="109">
        <v>649.2</v>
      </c>
      <c r="E131" s="102" t="s">
        <v>139</v>
      </c>
      <c r="F131" s="105">
        <f t="shared" si="8"/>
        <v>0.6492</v>
      </c>
      <c r="G131" s="105">
        <f t="shared" si="9"/>
        <v>0.6492</v>
      </c>
    </row>
    <row r="132" spans="1:7" ht="15">
      <c r="A132" s="117" t="s">
        <v>215</v>
      </c>
      <c r="B132" s="102"/>
      <c r="C132" s="102"/>
      <c r="D132" s="109"/>
      <c r="E132" s="114"/>
      <c r="F132" s="120">
        <f>SUM(F101:F131)</f>
        <v>42.028281</v>
      </c>
      <c r="G132" s="120">
        <f>SUM(G101:G131)</f>
        <v>39.143663000000004</v>
      </c>
    </row>
    <row r="133" spans="1:7" ht="12">
      <c r="A133" s="101" t="s">
        <v>0</v>
      </c>
      <c r="B133" s="100"/>
      <c r="C133" s="100"/>
      <c r="D133" s="100"/>
      <c r="E133" s="100"/>
      <c r="F133" s="100"/>
      <c r="G133" s="84"/>
    </row>
    <row r="134" spans="1:7" ht="24">
      <c r="A134" s="101" t="s">
        <v>227</v>
      </c>
      <c r="B134" s="85">
        <v>125</v>
      </c>
      <c r="C134" s="85">
        <v>125</v>
      </c>
      <c r="D134" s="85"/>
      <c r="E134" s="85"/>
      <c r="F134" s="85"/>
      <c r="G134" s="84"/>
    </row>
    <row r="135" spans="1:7" ht="12">
      <c r="A135" s="86" t="s">
        <v>101</v>
      </c>
      <c r="B135" s="85">
        <v>90</v>
      </c>
      <c r="C135" s="85">
        <v>90</v>
      </c>
      <c r="D135" s="87">
        <v>20.37</v>
      </c>
      <c r="E135" s="102" t="s">
        <v>139</v>
      </c>
      <c r="F135" s="105">
        <f>B135*D135/1000</f>
        <v>1.8333000000000002</v>
      </c>
      <c r="G135" s="105">
        <f>C135*D135/1000</f>
        <v>1.8333000000000002</v>
      </c>
    </row>
    <row r="136" spans="1:7" ht="12">
      <c r="A136" s="106" t="s">
        <v>204</v>
      </c>
      <c r="B136" s="85">
        <v>90</v>
      </c>
      <c r="C136" s="85">
        <v>90</v>
      </c>
      <c r="D136" s="87">
        <v>18.52</v>
      </c>
      <c r="E136" s="102" t="s">
        <v>139</v>
      </c>
      <c r="F136" s="105">
        <f aca="true" t="shared" si="10" ref="F136:F155">B136*D136/1000</f>
        <v>1.6668</v>
      </c>
      <c r="G136" s="105">
        <f aca="true" t="shared" si="11" ref="G136:G155">C136*D136/1000</f>
        <v>1.6668</v>
      </c>
    </row>
    <row r="137" spans="1:7" ht="12">
      <c r="A137" s="106" t="s">
        <v>78</v>
      </c>
      <c r="B137" s="85">
        <v>3</v>
      </c>
      <c r="C137" s="85">
        <v>3</v>
      </c>
      <c r="D137" s="87">
        <v>26.46</v>
      </c>
      <c r="E137" s="102" t="s">
        <v>139</v>
      </c>
      <c r="F137" s="105">
        <f t="shared" si="10"/>
        <v>0.07937999999999999</v>
      </c>
      <c r="G137" s="105">
        <f t="shared" si="11"/>
        <v>0.07937999999999999</v>
      </c>
    </row>
    <row r="138" spans="1:7" ht="12">
      <c r="A138" s="106" t="s">
        <v>74</v>
      </c>
      <c r="B138" s="102">
        <v>5.6</v>
      </c>
      <c r="C138" s="102">
        <v>5.6</v>
      </c>
      <c r="D138" s="87">
        <v>21.62</v>
      </c>
      <c r="E138" s="102" t="s">
        <v>139</v>
      </c>
      <c r="F138" s="105">
        <f t="shared" si="10"/>
        <v>0.121072</v>
      </c>
      <c r="G138" s="105">
        <f t="shared" si="11"/>
        <v>0.121072</v>
      </c>
    </row>
    <row r="139" spans="1:7" ht="12">
      <c r="A139" s="106" t="s">
        <v>212</v>
      </c>
      <c r="B139" s="85">
        <v>5</v>
      </c>
      <c r="C139" s="85">
        <v>5</v>
      </c>
      <c r="D139" s="103">
        <v>366</v>
      </c>
      <c r="E139" s="102" t="s">
        <v>139</v>
      </c>
      <c r="F139" s="105">
        <f t="shared" si="10"/>
        <v>1.83</v>
      </c>
      <c r="G139" s="105">
        <f t="shared" si="11"/>
        <v>1.83</v>
      </c>
    </row>
    <row r="140" spans="1:7" ht="12">
      <c r="A140" s="106" t="s">
        <v>156</v>
      </c>
      <c r="B140" s="102">
        <v>5.6</v>
      </c>
      <c r="C140" s="102">
        <v>5.6</v>
      </c>
      <c r="D140" s="105">
        <v>82.77</v>
      </c>
      <c r="E140" s="102" t="s">
        <v>139</v>
      </c>
      <c r="F140" s="105">
        <f t="shared" si="10"/>
        <v>0.4635119999999999</v>
      </c>
      <c r="G140" s="105">
        <f t="shared" si="11"/>
        <v>0.4635119999999999</v>
      </c>
    </row>
    <row r="141" spans="1:7" ht="12">
      <c r="A141" s="106" t="s">
        <v>164</v>
      </c>
      <c r="B141" s="85">
        <v>3</v>
      </c>
      <c r="C141" s="85">
        <v>3</v>
      </c>
      <c r="D141" s="87">
        <v>130.6</v>
      </c>
      <c r="E141" s="102" t="s">
        <v>139</v>
      </c>
      <c r="F141" s="105">
        <f t="shared" si="10"/>
        <v>0.3918</v>
      </c>
      <c r="G141" s="105">
        <f t="shared" si="11"/>
        <v>0.3918</v>
      </c>
    </row>
    <row r="142" spans="1:7" ht="12">
      <c r="A142" s="106" t="s">
        <v>152</v>
      </c>
      <c r="B142" s="85">
        <v>2</v>
      </c>
      <c r="C142" s="85">
        <v>2</v>
      </c>
      <c r="D142" s="109">
        <v>16.15</v>
      </c>
      <c r="E142" s="102" t="s">
        <v>139</v>
      </c>
      <c r="F142" s="105">
        <f t="shared" si="10"/>
        <v>0.032299999999999995</v>
      </c>
      <c r="G142" s="105">
        <f t="shared" si="11"/>
        <v>0.032299999999999995</v>
      </c>
    </row>
    <row r="143" spans="1:7" ht="12">
      <c r="A143" s="106" t="s">
        <v>82</v>
      </c>
      <c r="B143" s="102">
        <v>1.6</v>
      </c>
      <c r="C143" s="102">
        <v>1.6</v>
      </c>
      <c r="D143" s="105">
        <v>48.13</v>
      </c>
      <c r="E143" s="102" t="s">
        <v>139</v>
      </c>
      <c r="F143" s="105">
        <f t="shared" si="10"/>
        <v>0.07700800000000001</v>
      </c>
      <c r="G143" s="105">
        <f t="shared" si="11"/>
        <v>0.07700800000000001</v>
      </c>
    </row>
    <row r="144" spans="1:7" ht="24">
      <c r="A144" s="101" t="s">
        <v>228</v>
      </c>
      <c r="B144" s="85">
        <v>53</v>
      </c>
      <c r="C144" s="85">
        <v>75</v>
      </c>
      <c r="D144" s="85"/>
      <c r="E144" s="85"/>
      <c r="F144" s="105"/>
      <c r="G144" s="105"/>
    </row>
    <row r="145" spans="1:7" ht="12">
      <c r="A145" s="86" t="s">
        <v>94</v>
      </c>
      <c r="B145" s="85">
        <v>60</v>
      </c>
      <c r="C145" s="85">
        <v>85</v>
      </c>
      <c r="D145" s="87">
        <v>346.66</v>
      </c>
      <c r="E145" s="102" t="s">
        <v>139</v>
      </c>
      <c r="F145" s="105">
        <f t="shared" si="10"/>
        <v>20.7996</v>
      </c>
      <c r="G145" s="105">
        <f t="shared" si="11"/>
        <v>29.4661</v>
      </c>
    </row>
    <row r="146" spans="1:7" ht="12">
      <c r="A146" s="86" t="s">
        <v>104</v>
      </c>
      <c r="B146" s="102">
        <v>9.5</v>
      </c>
      <c r="C146" s="85">
        <v>13</v>
      </c>
      <c r="D146" s="85">
        <v>196.74</v>
      </c>
      <c r="E146" s="102" t="s">
        <v>139</v>
      </c>
      <c r="F146" s="105">
        <f t="shared" si="10"/>
        <v>1.8690300000000002</v>
      </c>
      <c r="G146" s="105">
        <f t="shared" si="11"/>
        <v>2.55762</v>
      </c>
    </row>
    <row r="147" spans="1:7" ht="12">
      <c r="A147" s="106" t="s">
        <v>83</v>
      </c>
      <c r="B147" s="102">
        <v>5.07</v>
      </c>
      <c r="C147" s="102">
        <v>6.3</v>
      </c>
      <c r="D147" s="105">
        <v>52.84</v>
      </c>
      <c r="E147" s="102" t="s">
        <v>139</v>
      </c>
      <c r="F147" s="105">
        <f t="shared" si="10"/>
        <v>0.26789880000000005</v>
      </c>
      <c r="G147" s="105">
        <f t="shared" si="11"/>
        <v>0.332892</v>
      </c>
    </row>
    <row r="148" spans="1:7" ht="12">
      <c r="A148" s="106" t="s">
        <v>144</v>
      </c>
      <c r="B148" s="102">
        <v>0.9</v>
      </c>
      <c r="C148" s="102">
        <v>1</v>
      </c>
      <c r="D148" s="109">
        <v>13.06</v>
      </c>
      <c r="E148" s="102" t="s">
        <v>139</v>
      </c>
      <c r="F148" s="105">
        <f t="shared" si="10"/>
        <v>0.011754</v>
      </c>
      <c r="G148" s="105">
        <f t="shared" si="11"/>
        <v>0.01306</v>
      </c>
    </row>
    <row r="149" spans="1:7" ht="12">
      <c r="A149" s="106" t="s">
        <v>156</v>
      </c>
      <c r="B149" s="85">
        <v>5</v>
      </c>
      <c r="C149" s="85">
        <v>7</v>
      </c>
      <c r="D149" s="105">
        <v>82.77</v>
      </c>
      <c r="E149" s="102" t="s">
        <v>139</v>
      </c>
      <c r="F149" s="105">
        <f t="shared" si="10"/>
        <v>0.41384999999999994</v>
      </c>
      <c r="G149" s="105">
        <f t="shared" si="11"/>
        <v>0.57939</v>
      </c>
    </row>
    <row r="150" spans="1:7" ht="12">
      <c r="A150" s="101" t="s">
        <v>105</v>
      </c>
      <c r="B150" s="85">
        <v>50</v>
      </c>
      <c r="C150" s="85">
        <v>50</v>
      </c>
      <c r="D150" s="85">
        <v>60.16</v>
      </c>
      <c r="E150" s="102" t="s">
        <v>139</v>
      </c>
      <c r="F150" s="105">
        <f t="shared" si="10"/>
        <v>3.008</v>
      </c>
      <c r="G150" s="105">
        <f t="shared" si="11"/>
        <v>3.008</v>
      </c>
    </row>
    <row r="151" spans="1:7" ht="12">
      <c r="A151" s="101" t="s">
        <v>19</v>
      </c>
      <c r="B151" s="85">
        <v>60</v>
      </c>
      <c r="C151" s="85">
        <v>60</v>
      </c>
      <c r="D151" s="105">
        <v>24.47</v>
      </c>
      <c r="E151" s="102" t="s">
        <v>139</v>
      </c>
      <c r="F151" s="105">
        <f t="shared" si="10"/>
        <v>1.4681999999999997</v>
      </c>
      <c r="G151" s="105">
        <f t="shared" si="11"/>
        <v>1.4681999999999997</v>
      </c>
    </row>
    <row r="152" spans="1:7" ht="12">
      <c r="A152" s="101" t="s">
        <v>34</v>
      </c>
      <c r="B152" s="85">
        <v>100</v>
      </c>
      <c r="C152" s="85">
        <v>120</v>
      </c>
      <c r="D152" s="87">
        <v>78.47</v>
      </c>
      <c r="E152" s="102" t="s">
        <v>139</v>
      </c>
      <c r="F152" s="105">
        <f t="shared" si="10"/>
        <v>7.847</v>
      </c>
      <c r="G152" s="105">
        <f t="shared" si="11"/>
        <v>9.4164</v>
      </c>
    </row>
    <row r="153" spans="1:7" ht="12">
      <c r="A153" s="101" t="s">
        <v>106</v>
      </c>
      <c r="B153" s="85">
        <v>150</v>
      </c>
      <c r="C153" s="85">
        <v>180</v>
      </c>
      <c r="D153" s="85">
        <v>51.08</v>
      </c>
      <c r="E153" s="102" t="s">
        <v>139</v>
      </c>
      <c r="F153" s="105">
        <f t="shared" si="10"/>
        <v>7.662</v>
      </c>
      <c r="G153" s="105">
        <f t="shared" si="11"/>
        <v>9.1944</v>
      </c>
    </row>
    <row r="154" spans="1:7" ht="12">
      <c r="A154" s="101" t="s">
        <v>138</v>
      </c>
      <c r="B154" s="89"/>
      <c r="C154" s="89"/>
      <c r="D154" s="89"/>
      <c r="E154" s="89"/>
      <c r="F154" s="105"/>
      <c r="G154" s="105"/>
    </row>
    <row r="155" spans="1:7" ht="12">
      <c r="A155" s="101" t="s">
        <v>34</v>
      </c>
      <c r="B155" s="89">
        <v>150</v>
      </c>
      <c r="C155" s="89">
        <v>100</v>
      </c>
      <c r="D155" s="89">
        <v>78.47</v>
      </c>
      <c r="E155" s="102" t="s">
        <v>139</v>
      </c>
      <c r="F155" s="105">
        <f t="shared" si="10"/>
        <v>11.7705</v>
      </c>
      <c r="G155" s="105">
        <f t="shared" si="11"/>
        <v>7.847</v>
      </c>
    </row>
    <row r="156" spans="1:7" ht="15">
      <c r="A156" s="117" t="s">
        <v>215</v>
      </c>
      <c r="B156" s="91"/>
      <c r="C156" s="91"/>
      <c r="D156" s="91"/>
      <c r="E156" s="91"/>
      <c r="F156" s="124">
        <f>SUM(F135:F155)</f>
        <v>61.613004800000006</v>
      </c>
      <c r="G156" s="124">
        <f>SUM(G135:G155)</f>
        <v>70.378234</v>
      </c>
    </row>
    <row r="157" spans="1:7" ht="12">
      <c r="A157" s="101" t="s">
        <v>2</v>
      </c>
      <c r="B157" s="100"/>
      <c r="C157" s="100"/>
      <c r="D157" s="100"/>
      <c r="E157" s="100"/>
      <c r="F157" s="100"/>
      <c r="G157" s="84"/>
    </row>
    <row r="158" spans="1:7" ht="24">
      <c r="A158" s="128" t="s">
        <v>226</v>
      </c>
      <c r="B158" s="102">
        <v>100</v>
      </c>
      <c r="C158" s="102">
        <v>150</v>
      </c>
      <c r="D158" s="111"/>
      <c r="E158" s="111"/>
      <c r="F158" s="105"/>
      <c r="G158" s="105"/>
    </row>
    <row r="159" spans="1:7" ht="12">
      <c r="A159" s="112" t="s">
        <v>187</v>
      </c>
      <c r="B159" s="102">
        <v>86</v>
      </c>
      <c r="C159" s="102">
        <v>129</v>
      </c>
      <c r="D159" s="111">
        <v>20.59</v>
      </c>
      <c r="E159" s="102" t="s">
        <v>139</v>
      </c>
      <c r="F159" s="105">
        <f>B159*D159/1000</f>
        <v>1.77074</v>
      </c>
      <c r="G159" s="105">
        <f>C159*D159/1000</f>
        <v>2.65611</v>
      </c>
    </row>
    <row r="160" spans="1:7" ht="12">
      <c r="A160" s="106" t="s">
        <v>74</v>
      </c>
      <c r="B160" s="102">
        <v>24</v>
      </c>
      <c r="C160" s="102">
        <v>36</v>
      </c>
      <c r="D160" s="111">
        <v>21.62</v>
      </c>
      <c r="E160" s="102" t="s">
        <v>139</v>
      </c>
      <c r="F160" s="105">
        <f>B160*D160/1000</f>
        <v>0.51888</v>
      </c>
      <c r="G160" s="105">
        <f>C160*D160/1000</f>
        <v>0.77832</v>
      </c>
    </row>
    <row r="161" spans="1:7" ht="12">
      <c r="A161" s="106" t="s">
        <v>212</v>
      </c>
      <c r="B161" s="102">
        <v>4</v>
      </c>
      <c r="C161" s="102">
        <v>6</v>
      </c>
      <c r="D161" s="103">
        <v>366</v>
      </c>
      <c r="E161" s="102" t="s">
        <v>139</v>
      </c>
      <c r="F161" s="105">
        <f>B161*D161/1000</f>
        <v>1.464</v>
      </c>
      <c r="G161" s="105">
        <f>C161*D161/1000</f>
        <v>2.196</v>
      </c>
    </row>
    <row r="162" spans="1:7" ht="12">
      <c r="A162" s="112" t="s">
        <v>158</v>
      </c>
      <c r="B162" s="102">
        <v>5</v>
      </c>
      <c r="C162" s="102">
        <v>7.5</v>
      </c>
      <c r="D162" s="109">
        <v>156.84</v>
      </c>
      <c r="E162" s="102" t="s">
        <v>139</v>
      </c>
      <c r="F162" s="105">
        <f>B162*D162/1000</f>
        <v>0.7842</v>
      </c>
      <c r="G162" s="105">
        <f>C162*D162/1000</f>
        <v>1.1763</v>
      </c>
    </row>
    <row r="163" spans="1:7" ht="12">
      <c r="A163" s="106" t="s">
        <v>152</v>
      </c>
      <c r="B163" s="102">
        <v>1.5</v>
      </c>
      <c r="C163" s="102">
        <v>2.25</v>
      </c>
      <c r="D163" s="109">
        <v>16.15</v>
      </c>
      <c r="E163" s="102" t="s">
        <v>139</v>
      </c>
      <c r="F163" s="105">
        <f>B163*D163/1000</f>
        <v>0.024224999999999997</v>
      </c>
      <c r="G163" s="105">
        <f>C163*D163/1000</f>
        <v>0.0363375</v>
      </c>
    </row>
    <row r="164" spans="1:7" ht="24">
      <c r="A164" s="101" t="s">
        <v>231</v>
      </c>
      <c r="B164" s="130" t="s">
        <v>229</v>
      </c>
      <c r="C164" s="130" t="s">
        <v>230</v>
      </c>
      <c r="D164" s="87"/>
      <c r="E164" s="85"/>
      <c r="F164" s="105"/>
      <c r="G164" s="105"/>
    </row>
    <row r="165" spans="1:7" ht="12">
      <c r="A165" s="106" t="s">
        <v>152</v>
      </c>
      <c r="B165" s="85">
        <v>34</v>
      </c>
      <c r="C165" s="85">
        <v>48</v>
      </c>
      <c r="D165" s="109">
        <v>16.15</v>
      </c>
      <c r="E165" s="102" t="s">
        <v>139</v>
      </c>
      <c r="F165" s="105">
        <f aca="true" t="shared" si="12" ref="F165:F179">B165*D165/1000</f>
        <v>0.5490999999999999</v>
      </c>
      <c r="G165" s="105">
        <f aca="true" t="shared" si="13" ref="G165:G179">C165*D165/1000</f>
        <v>0.7751999999999999</v>
      </c>
    </row>
    <row r="166" spans="1:7" ht="12">
      <c r="A166" s="106" t="s">
        <v>83</v>
      </c>
      <c r="B166" s="85">
        <v>13</v>
      </c>
      <c r="C166" s="85">
        <v>18.8</v>
      </c>
      <c r="D166" s="105">
        <v>52.84</v>
      </c>
      <c r="E166" s="102" t="s">
        <v>139</v>
      </c>
      <c r="F166" s="105">
        <f t="shared" si="12"/>
        <v>0.6869200000000001</v>
      </c>
      <c r="G166" s="105">
        <f t="shared" si="13"/>
        <v>0.993392</v>
      </c>
    </row>
    <row r="167" spans="1:7" ht="12">
      <c r="A167" s="106" t="s">
        <v>144</v>
      </c>
      <c r="B167" s="85">
        <v>1</v>
      </c>
      <c r="C167" s="85">
        <v>1</v>
      </c>
      <c r="D167" s="109">
        <v>13.06</v>
      </c>
      <c r="E167" s="102" t="s">
        <v>139</v>
      </c>
      <c r="F167" s="105">
        <f t="shared" si="12"/>
        <v>0.01306</v>
      </c>
      <c r="G167" s="105">
        <f t="shared" si="13"/>
        <v>0.01306</v>
      </c>
    </row>
    <row r="168" spans="1:7" ht="12">
      <c r="A168" s="106" t="s">
        <v>155</v>
      </c>
      <c r="B168" s="85">
        <v>2.6</v>
      </c>
      <c r="C168" s="85">
        <v>3.6</v>
      </c>
      <c r="D168" s="90">
        <v>4.308</v>
      </c>
      <c r="E168" s="102" t="s">
        <v>214</v>
      </c>
      <c r="F168" s="105">
        <f>B168*D168/40</f>
        <v>0.28002</v>
      </c>
      <c r="G168" s="105">
        <f>C168*D168/40</f>
        <v>0.38771999999999995</v>
      </c>
    </row>
    <row r="169" spans="1:7" ht="12">
      <c r="A169" s="106" t="s">
        <v>204</v>
      </c>
      <c r="B169" s="85">
        <v>75</v>
      </c>
      <c r="C169" s="85">
        <v>105.9</v>
      </c>
      <c r="D169" s="87">
        <v>18.52</v>
      </c>
      <c r="E169" s="102" t="s">
        <v>139</v>
      </c>
      <c r="F169" s="105">
        <f t="shared" si="12"/>
        <v>1.389</v>
      </c>
      <c r="G169" s="105">
        <f t="shared" si="13"/>
        <v>1.961268</v>
      </c>
    </row>
    <row r="170" spans="1:7" ht="12">
      <c r="A170" s="106" t="s">
        <v>74</v>
      </c>
      <c r="B170" s="85">
        <v>19</v>
      </c>
      <c r="C170" s="85">
        <v>27.1</v>
      </c>
      <c r="D170" s="87">
        <v>21.62</v>
      </c>
      <c r="E170" s="102" t="s">
        <v>139</v>
      </c>
      <c r="F170" s="105">
        <f t="shared" si="12"/>
        <v>0.41078000000000003</v>
      </c>
      <c r="G170" s="105">
        <f t="shared" si="13"/>
        <v>0.585902</v>
      </c>
    </row>
    <row r="171" spans="1:7" ht="12">
      <c r="A171" s="106" t="s">
        <v>212</v>
      </c>
      <c r="B171" s="85">
        <v>5</v>
      </c>
      <c r="C171" s="85">
        <v>5</v>
      </c>
      <c r="D171" s="103">
        <v>366</v>
      </c>
      <c r="E171" s="102" t="s">
        <v>139</v>
      </c>
      <c r="F171" s="105">
        <f t="shared" si="12"/>
        <v>1.83</v>
      </c>
      <c r="G171" s="105">
        <f t="shared" si="13"/>
        <v>1.83</v>
      </c>
    </row>
    <row r="172" spans="1:7" ht="12">
      <c r="A172" s="106" t="s">
        <v>156</v>
      </c>
      <c r="B172" s="85">
        <v>2.4</v>
      </c>
      <c r="C172" s="102">
        <v>3.5</v>
      </c>
      <c r="D172" s="105">
        <v>82.77</v>
      </c>
      <c r="E172" s="102" t="s">
        <v>139</v>
      </c>
      <c r="F172" s="105">
        <f t="shared" si="12"/>
        <v>0.198648</v>
      </c>
      <c r="G172" s="105">
        <f t="shared" si="13"/>
        <v>0.289695</v>
      </c>
    </row>
    <row r="173" spans="1:7" ht="24">
      <c r="A173" s="101" t="s">
        <v>232</v>
      </c>
      <c r="B173" s="130">
        <v>100</v>
      </c>
      <c r="C173" s="130">
        <v>110</v>
      </c>
      <c r="D173" s="92"/>
      <c r="E173" s="102"/>
      <c r="F173" s="105"/>
      <c r="G173" s="105"/>
    </row>
    <row r="174" spans="1:7" ht="12">
      <c r="A174" s="106" t="s">
        <v>233</v>
      </c>
      <c r="B174" s="85">
        <v>102</v>
      </c>
      <c r="C174" s="85">
        <v>112.2</v>
      </c>
      <c r="D174" s="92">
        <v>267.08</v>
      </c>
      <c r="E174" s="102" t="s">
        <v>139</v>
      </c>
      <c r="F174" s="105">
        <f t="shared" si="12"/>
        <v>27.24216</v>
      </c>
      <c r="G174" s="105">
        <f t="shared" si="13"/>
        <v>29.966376</v>
      </c>
    </row>
    <row r="175" spans="1:7" ht="12">
      <c r="A175" s="101" t="s">
        <v>234</v>
      </c>
      <c r="B175" s="130">
        <v>180</v>
      </c>
      <c r="C175" s="130">
        <v>180</v>
      </c>
      <c r="D175" s="87"/>
      <c r="E175" s="102"/>
      <c r="F175" s="105"/>
      <c r="G175" s="105"/>
    </row>
    <row r="176" spans="1:7" ht="12">
      <c r="A176" s="101" t="s">
        <v>112</v>
      </c>
      <c r="B176" s="85">
        <v>186</v>
      </c>
      <c r="C176" s="85">
        <v>186</v>
      </c>
      <c r="D176" s="105">
        <v>51.98</v>
      </c>
      <c r="E176" s="102" t="s">
        <v>235</v>
      </c>
      <c r="F176" s="105">
        <f t="shared" si="12"/>
        <v>9.66828</v>
      </c>
      <c r="G176" s="105">
        <f t="shared" si="13"/>
        <v>9.66828</v>
      </c>
    </row>
    <row r="177" spans="1:7" ht="12">
      <c r="A177" s="101" t="s">
        <v>113</v>
      </c>
      <c r="B177" s="85">
        <v>200</v>
      </c>
      <c r="C177" s="85">
        <v>200</v>
      </c>
      <c r="D177" s="87">
        <v>168.93</v>
      </c>
      <c r="E177" s="102" t="s">
        <v>139</v>
      </c>
      <c r="F177" s="105">
        <f t="shared" si="12"/>
        <v>33.786</v>
      </c>
      <c r="G177" s="105">
        <f t="shared" si="13"/>
        <v>33.786</v>
      </c>
    </row>
    <row r="178" spans="1:7" ht="12">
      <c r="A178" s="110" t="s">
        <v>138</v>
      </c>
      <c r="B178" s="84"/>
      <c r="C178" s="84"/>
      <c r="D178" s="84"/>
      <c r="E178" s="84"/>
      <c r="F178" s="105"/>
      <c r="G178" s="105"/>
    </row>
    <row r="179" spans="1:7" ht="12">
      <c r="A179" s="110" t="s">
        <v>11</v>
      </c>
      <c r="B179" s="85">
        <v>100</v>
      </c>
      <c r="C179" s="85">
        <v>100</v>
      </c>
      <c r="D179" s="84">
        <v>79.91</v>
      </c>
      <c r="E179" s="102" t="s">
        <v>139</v>
      </c>
      <c r="F179" s="105">
        <f t="shared" si="12"/>
        <v>7.991</v>
      </c>
      <c r="G179" s="105">
        <f t="shared" si="13"/>
        <v>7.991</v>
      </c>
    </row>
    <row r="180" spans="1:7" ht="15">
      <c r="A180" s="117" t="s">
        <v>215</v>
      </c>
      <c r="F180" s="124">
        <f>SUM(F159:F179)</f>
        <v>88.607013</v>
      </c>
      <c r="G180" s="124">
        <f>SUM(G159:G179)</f>
        <v>95.0909605</v>
      </c>
    </row>
    <row r="181" spans="1:7" ht="12">
      <c r="A181" s="101" t="s">
        <v>3</v>
      </c>
      <c r="B181" s="100"/>
      <c r="C181" s="100"/>
      <c r="D181" s="100"/>
      <c r="E181" s="100"/>
      <c r="F181" s="100"/>
      <c r="G181" s="84"/>
    </row>
    <row r="182" spans="1:7" ht="24">
      <c r="A182" s="101" t="s">
        <v>236</v>
      </c>
      <c r="B182" s="130">
        <v>90</v>
      </c>
      <c r="C182" s="130">
        <v>180</v>
      </c>
      <c r="D182" s="85"/>
      <c r="E182" s="85"/>
      <c r="F182" s="85"/>
      <c r="G182" s="84"/>
    </row>
    <row r="183" spans="1:7" ht="12">
      <c r="A183" s="86" t="s">
        <v>94</v>
      </c>
      <c r="B183" s="85">
        <v>49</v>
      </c>
      <c r="C183" s="85">
        <v>98</v>
      </c>
      <c r="D183" s="87">
        <v>346.66</v>
      </c>
      <c r="E183" s="102" t="s">
        <v>139</v>
      </c>
      <c r="F183" s="105">
        <f>B183*D183/1000</f>
        <v>16.98634</v>
      </c>
      <c r="G183" s="105">
        <f>C183*D183/1000</f>
        <v>33.97268</v>
      </c>
    </row>
    <row r="184" spans="1:7" ht="12">
      <c r="A184" s="106" t="s">
        <v>74</v>
      </c>
      <c r="B184" s="85">
        <v>37</v>
      </c>
      <c r="C184" s="85">
        <v>74</v>
      </c>
      <c r="D184" s="87">
        <v>21.62</v>
      </c>
      <c r="E184" s="102" t="s">
        <v>139</v>
      </c>
      <c r="F184" s="105">
        <f aca="true" t="shared" si="14" ref="F184:F203">B184*D184/1000</f>
        <v>0.7999400000000001</v>
      </c>
      <c r="G184" s="105">
        <f aca="true" t="shared" si="15" ref="G184:G203">C184*D184/1000</f>
        <v>1.5998800000000002</v>
      </c>
    </row>
    <row r="185" spans="1:7" ht="12">
      <c r="A185" s="106" t="s">
        <v>156</v>
      </c>
      <c r="B185" s="85">
        <v>4.5</v>
      </c>
      <c r="C185" s="85">
        <v>9</v>
      </c>
      <c r="D185" s="105">
        <v>82.77</v>
      </c>
      <c r="E185" s="102" t="s">
        <v>139</v>
      </c>
      <c r="F185" s="105">
        <f t="shared" si="14"/>
        <v>0.372465</v>
      </c>
      <c r="G185" s="105">
        <f t="shared" si="15"/>
        <v>0.74493</v>
      </c>
    </row>
    <row r="186" spans="1:7" ht="12">
      <c r="A186" s="86" t="s">
        <v>115</v>
      </c>
      <c r="B186" s="85">
        <v>3</v>
      </c>
      <c r="C186" s="85">
        <v>6</v>
      </c>
      <c r="D186" s="87">
        <v>66.04</v>
      </c>
      <c r="E186" s="102" t="s">
        <v>139</v>
      </c>
      <c r="F186" s="105">
        <f t="shared" si="14"/>
        <v>0.19812000000000002</v>
      </c>
      <c r="G186" s="105">
        <f t="shared" si="15"/>
        <v>0.39624000000000004</v>
      </c>
    </row>
    <row r="187" spans="1:7" ht="12">
      <c r="A187" s="86" t="s">
        <v>19</v>
      </c>
      <c r="B187" s="85">
        <v>10</v>
      </c>
      <c r="C187" s="85">
        <v>20</v>
      </c>
      <c r="D187" s="105">
        <v>24.47</v>
      </c>
      <c r="E187" s="102" t="s">
        <v>139</v>
      </c>
      <c r="F187" s="105">
        <f t="shared" si="14"/>
        <v>0.2447</v>
      </c>
      <c r="G187" s="105">
        <f t="shared" si="15"/>
        <v>0.4894</v>
      </c>
    </row>
    <row r="188" spans="1:7" ht="12">
      <c r="A188" s="106" t="s">
        <v>155</v>
      </c>
      <c r="B188" s="85">
        <v>11.5</v>
      </c>
      <c r="C188" s="85">
        <v>23</v>
      </c>
      <c r="D188" s="90">
        <v>4.308</v>
      </c>
      <c r="E188" s="102" t="s">
        <v>214</v>
      </c>
      <c r="F188" s="105">
        <f>B188*D188/40</f>
        <v>1.23855</v>
      </c>
      <c r="G188" s="105">
        <f>C188*D188/40</f>
        <v>2.4771</v>
      </c>
    </row>
    <row r="189" spans="1:7" ht="12">
      <c r="A189" s="86" t="s">
        <v>83</v>
      </c>
      <c r="B189" s="85">
        <v>14</v>
      </c>
      <c r="C189" s="85">
        <v>28</v>
      </c>
      <c r="D189" s="105">
        <v>52.84</v>
      </c>
      <c r="E189" s="102" t="s">
        <v>139</v>
      </c>
      <c r="F189" s="105">
        <f t="shared" si="14"/>
        <v>0.73976</v>
      </c>
      <c r="G189" s="105">
        <f t="shared" si="15"/>
        <v>1.47952</v>
      </c>
    </row>
    <row r="190" spans="1:7" ht="24">
      <c r="A190" s="101" t="s">
        <v>237</v>
      </c>
      <c r="B190" s="130">
        <v>150</v>
      </c>
      <c r="C190" s="130">
        <v>150</v>
      </c>
      <c r="D190" s="85"/>
      <c r="E190" s="102"/>
      <c r="F190" s="105"/>
      <c r="G190" s="105"/>
    </row>
    <row r="191" spans="1:7" ht="12">
      <c r="A191" s="106" t="s">
        <v>154</v>
      </c>
      <c r="B191" s="85">
        <v>136</v>
      </c>
      <c r="C191" s="85">
        <v>136</v>
      </c>
      <c r="D191" s="105">
        <v>289.43</v>
      </c>
      <c r="E191" s="102" t="s">
        <v>139</v>
      </c>
      <c r="F191" s="105">
        <f t="shared" si="14"/>
        <v>39.362480000000005</v>
      </c>
      <c r="G191" s="105">
        <f t="shared" si="15"/>
        <v>39.362480000000005</v>
      </c>
    </row>
    <row r="192" spans="1:7" ht="12">
      <c r="A192" s="106" t="s">
        <v>82</v>
      </c>
      <c r="B192" s="85">
        <v>15</v>
      </c>
      <c r="C192" s="85">
        <v>15</v>
      </c>
      <c r="D192" s="105">
        <v>48.13</v>
      </c>
      <c r="E192" s="102" t="s">
        <v>139</v>
      </c>
      <c r="F192" s="105">
        <f t="shared" si="14"/>
        <v>0.7219500000000001</v>
      </c>
      <c r="G192" s="105">
        <f t="shared" si="15"/>
        <v>0.7219500000000001</v>
      </c>
    </row>
    <row r="193" spans="1:7" ht="12">
      <c r="A193" s="106" t="s">
        <v>155</v>
      </c>
      <c r="B193" s="85">
        <v>5</v>
      </c>
      <c r="C193" s="85">
        <v>5</v>
      </c>
      <c r="D193" s="90">
        <v>4.308</v>
      </c>
      <c r="E193" s="102" t="s">
        <v>214</v>
      </c>
      <c r="F193" s="105">
        <f>B193*D193/40</f>
        <v>0.5385</v>
      </c>
      <c r="G193" s="105">
        <f>C193*D193/40</f>
        <v>0.5385</v>
      </c>
    </row>
    <row r="194" spans="1:7" ht="12">
      <c r="A194" s="106" t="s">
        <v>152</v>
      </c>
      <c r="B194" s="85">
        <v>20</v>
      </c>
      <c r="C194" s="85">
        <v>20</v>
      </c>
      <c r="D194" s="109">
        <v>16.15</v>
      </c>
      <c r="E194" s="102" t="s">
        <v>139</v>
      </c>
      <c r="F194" s="105">
        <f t="shared" si="14"/>
        <v>0.323</v>
      </c>
      <c r="G194" s="105">
        <f t="shared" si="15"/>
        <v>0.323</v>
      </c>
    </row>
    <row r="195" spans="1:7" ht="12">
      <c r="A195" s="106" t="s">
        <v>156</v>
      </c>
      <c r="B195" s="85">
        <v>4</v>
      </c>
      <c r="C195" s="85">
        <v>4</v>
      </c>
      <c r="D195" s="105">
        <v>82.77</v>
      </c>
      <c r="E195" s="102" t="s">
        <v>139</v>
      </c>
      <c r="F195" s="105">
        <f t="shared" si="14"/>
        <v>0.33108</v>
      </c>
      <c r="G195" s="105">
        <f t="shared" si="15"/>
        <v>0.33108</v>
      </c>
    </row>
    <row r="196" spans="1:7" ht="12">
      <c r="A196" s="86" t="s">
        <v>99</v>
      </c>
      <c r="B196" s="85">
        <v>11</v>
      </c>
      <c r="C196" s="85">
        <v>11</v>
      </c>
      <c r="D196" s="85">
        <v>238.12</v>
      </c>
      <c r="E196" s="102" t="s">
        <v>139</v>
      </c>
      <c r="F196" s="105">
        <f t="shared" si="14"/>
        <v>2.61932</v>
      </c>
      <c r="G196" s="105">
        <f t="shared" si="15"/>
        <v>2.61932</v>
      </c>
    </row>
    <row r="197" spans="1:7" ht="24">
      <c r="A197" s="101" t="s">
        <v>238</v>
      </c>
      <c r="B197" s="130">
        <v>200</v>
      </c>
      <c r="C197" s="130">
        <v>200</v>
      </c>
      <c r="D197" s="85"/>
      <c r="E197" s="85"/>
      <c r="F197" s="105"/>
      <c r="G197" s="105"/>
    </row>
    <row r="198" spans="1:7" ht="12">
      <c r="A198" s="106" t="s">
        <v>240</v>
      </c>
      <c r="B198" s="85">
        <v>38</v>
      </c>
      <c r="C198" s="85">
        <v>38</v>
      </c>
      <c r="D198" s="85">
        <v>100.35</v>
      </c>
      <c r="E198" s="102" t="s">
        <v>139</v>
      </c>
      <c r="F198" s="105">
        <f t="shared" si="14"/>
        <v>3.8133</v>
      </c>
      <c r="G198" s="105">
        <f t="shared" si="15"/>
        <v>3.8133</v>
      </c>
    </row>
    <row r="199" spans="1:7" ht="12">
      <c r="A199" s="86" t="s">
        <v>239</v>
      </c>
      <c r="B199" s="85">
        <v>4</v>
      </c>
      <c r="C199" s="85">
        <v>4</v>
      </c>
      <c r="D199" s="85">
        <v>341.36</v>
      </c>
      <c r="E199" s="102" t="s">
        <v>139</v>
      </c>
      <c r="F199" s="105">
        <f t="shared" si="14"/>
        <v>1.36544</v>
      </c>
      <c r="G199" s="105">
        <f t="shared" si="15"/>
        <v>1.36544</v>
      </c>
    </row>
    <row r="200" spans="1:7" ht="12">
      <c r="A200" s="106" t="s">
        <v>82</v>
      </c>
      <c r="B200" s="85">
        <v>3</v>
      </c>
      <c r="C200" s="85">
        <v>3</v>
      </c>
      <c r="D200" s="105">
        <v>48.13</v>
      </c>
      <c r="E200" s="102" t="s">
        <v>139</v>
      </c>
      <c r="F200" s="105">
        <f t="shared" si="14"/>
        <v>0.14439000000000002</v>
      </c>
      <c r="G200" s="105">
        <f t="shared" si="15"/>
        <v>0.14439000000000002</v>
      </c>
    </row>
    <row r="201" spans="1:7" ht="12">
      <c r="A201" s="101" t="s">
        <v>11</v>
      </c>
      <c r="B201" s="85">
        <v>100</v>
      </c>
      <c r="C201" s="85">
        <v>100</v>
      </c>
      <c r="D201" s="84">
        <v>79.91</v>
      </c>
      <c r="E201" s="102" t="s">
        <v>139</v>
      </c>
      <c r="F201" s="105">
        <f t="shared" si="14"/>
        <v>7.991</v>
      </c>
      <c r="G201" s="105">
        <f t="shared" si="15"/>
        <v>7.991</v>
      </c>
    </row>
    <row r="202" spans="1:7" ht="12">
      <c r="A202" s="110" t="s">
        <v>138</v>
      </c>
      <c r="B202" s="84"/>
      <c r="C202" s="84"/>
      <c r="D202" s="84"/>
      <c r="E202" s="84"/>
      <c r="F202" s="105"/>
      <c r="G202" s="105"/>
    </row>
    <row r="203" spans="1:7" ht="12">
      <c r="A203" s="110" t="s">
        <v>11</v>
      </c>
      <c r="B203" s="85">
        <v>100</v>
      </c>
      <c r="C203" s="85"/>
      <c r="D203" s="84">
        <v>79.91</v>
      </c>
      <c r="E203" s="102" t="s">
        <v>139</v>
      </c>
      <c r="F203" s="105">
        <f t="shared" si="14"/>
        <v>7.991</v>
      </c>
      <c r="G203" s="105">
        <f t="shared" si="15"/>
        <v>0</v>
      </c>
    </row>
    <row r="204" spans="1:7" ht="15">
      <c r="A204" s="117" t="s">
        <v>215</v>
      </c>
      <c r="F204" s="124">
        <f>SUM(F183:F203)</f>
        <v>85.78133500000001</v>
      </c>
      <c r="G204" s="124">
        <f>SUM(G183:G203)</f>
        <v>98.37021000000001</v>
      </c>
    </row>
    <row r="205" spans="1:7" ht="12">
      <c r="A205" s="101" t="s">
        <v>4</v>
      </c>
      <c r="B205" s="100"/>
      <c r="C205" s="100"/>
      <c r="D205" s="100"/>
      <c r="E205" s="100"/>
      <c r="F205" s="100"/>
      <c r="G205" s="84"/>
    </row>
    <row r="206" spans="1:7" ht="36">
      <c r="A206" s="101" t="s">
        <v>243</v>
      </c>
      <c r="B206" s="130">
        <v>150</v>
      </c>
      <c r="C206" s="130">
        <v>150</v>
      </c>
      <c r="D206" s="85"/>
      <c r="E206" s="85"/>
      <c r="F206" s="85"/>
      <c r="G206" s="84"/>
    </row>
    <row r="207" spans="1:7" ht="12">
      <c r="A207" s="86" t="s">
        <v>129</v>
      </c>
      <c r="B207" s="85">
        <v>111.6</v>
      </c>
      <c r="C207" s="85">
        <v>111.6</v>
      </c>
      <c r="D207" s="87">
        <v>223.65</v>
      </c>
      <c r="E207" s="102" t="s">
        <v>139</v>
      </c>
      <c r="F207" s="105">
        <f>B207*D207/1000</f>
        <v>24.95934</v>
      </c>
      <c r="G207" s="105">
        <f>C207*D207/1000</f>
        <v>24.95934</v>
      </c>
    </row>
    <row r="208" spans="1:7" ht="12">
      <c r="A208" s="106" t="s">
        <v>152</v>
      </c>
      <c r="B208" s="85">
        <v>8.4</v>
      </c>
      <c r="C208" s="85">
        <v>8.4</v>
      </c>
      <c r="D208" s="109">
        <v>16.15</v>
      </c>
      <c r="E208" s="102" t="s">
        <v>139</v>
      </c>
      <c r="F208" s="105">
        <f aca="true" t="shared" si="16" ref="F208:F244">B208*D208/1000</f>
        <v>0.13566</v>
      </c>
      <c r="G208" s="105">
        <f aca="true" t="shared" si="17" ref="G208:G246">C208*D208/1000</f>
        <v>0.13566</v>
      </c>
    </row>
    <row r="209" spans="1:7" ht="12">
      <c r="A209" s="106" t="s">
        <v>83</v>
      </c>
      <c r="B209" s="85">
        <v>37</v>
      </c>
      <c r="C209" s="85">
        <v>37</v>
      </c>
      <c r="D209" s="105">
        <v>52.84</v>
      </c>
      <c r="E209" s="102" t="s">
        <v>139</v>
      </c>
      <c r="F209" s="105">
        <f t="shared" si="16"/>
        <v>1.9550800000000002</v>
      </c>
      <c r="G209" s="105">
        <f t="shared" si="17"/>
        <v>1.9550800000000002</v>
      </c>
    </row>
    <row r="210" spans="1:7" ht="12">
      <c r="A210" s="106" t="s">
        <v>212</v>
      </c>
      <c r="B210" s="85">
        <v>8.4</v>
      </c>
      <c r="C210" s="85">
        <v>8.4</v>
      </c>
      <c r="D210" s="90">
        <v>366</v>
      </c>
      <c r="E210" s="102" t="s">
        <v>139</v>
      </c>
      <c r="F210" s="105">
        <f t="shared" si="16"/>
        <v>3.0744000000000002</v>
      </c>
      <c r="G210" s="105">
        <f t="shared" si="17"/>
        <v>3.0744000000000002</v>
      </c>
    </row>
    <row r="211" spans="1:7" ht="12">
      <c r="A211" s="106" t="s">
        <v>241</v>
      </c>
      <c r="B211" s="85">
        <v>6</v>
      </c>
      <c r="C211" s="85">
        <v>6</v>
      </c>
      <c r="D211" s="105">
        <v>371</v>
      </c>
      <c r="E211" s="102" t="s">
        <v>139</v>
      </c>
      <c r="F211" s="105">
        <f t="shared" si="16"/>
        <v>2.226</v>
      </c>
      <c r="G211" s="105">
        <f t="shared" si="17"/>
        <v>2.226</v>
      </c>
    </row>
    <row r="212" spans="1:7" ht="12">
      <c r="A212" s="106" t="s">
        <v>242</v>
      </c>
      <c r="B212" s="85">
        <v>20.16</v>
      </c>
      <c r="C212" s="85">
        <v>20.16</v>
      </c>
      <c r="D212" s="105">
        <v>21.62</v>
      </c>
      <c r="E212" s="102" t="s">
        <v>139</v>
      </c>
      <c r="F212" s="105">
        <f t="shared" si="16"/>
        <v>0.43585920000000006</v>
      </c>
      <c r="G212" s="105">
        <f t="shared" si="17"/>
        <v>0.43585920000000006</v>
      </c>
    </row>
    <row r="213" spans="1:7" ht="24">
      <c r="A213" s="101" t="s">
        <v>244</v>
      </c>
      <c r="B213" s="130">
        <v>200</v>
      </c>
      <c r="C213" s="130">
        <v>200</v>
      </c>
      <c r="D213" s="85"/>
      <c r="E213" s="85"/>
      <c r="F213" s="105"/>
      <c r="G213" s="105"/>
    </row>
    <row r="214" spans="1:7" ht="12">
      <c r="A214" s="106" t="s">
        <v>204</v>
      </c>
      <c r="B214" s="85">
        <v>267</v>
      </c>
      <c r="C214" s="85">
        <v>267</v>
      </c>
      <c r="D214" s="87">
        <v>18.52</v>
      </c>
      <c r="E214" s="102" t="s">
        <v>139</v>
      </c>
      <c r="F214" s="105">
        <f t="shared" si="16"/>
        <v>4.94484</v>
      </c>
      <c r="G214" s="105">
        <f t="shared" si="17"/>
        <v>4.94484</v>
      </c>
    </row>
    <row r="215" spans="1:7" ht="12">
      <c r="A215" s="106" t="s">
        <v>144</v>
      </c>
      <c r="B215" s="85">
        <v>2</v>
      </c>
      <c r="C215" s="85">
        <v>2</v>
      </c>
      <c r="D215" s="87">
        <v>13.06</v>
      </c>
      <c r="E215" s="102" t="s">
        <v>139</v>
      </c>
      <c r="F215" s="105">
        <f t="shared" si="16"/>
        <v>0.02612</v>
      </c>
      <c r="G215" s="105">
        <f t="shared" si="17"/>
        <v>0.02612</v>
      </c>
    </row>
    <row r="216" spans="1:7" ht="12">
      <c r="A216" s="106" t="s">
        <v>212</v>
      </c>
      <c r="B216" s="85">
        <v>7</v>
      </c>
      <c r="C216" s="85">
        <v>7</v>
      </c>
      <c r="D216" s="103">
        <v>366</v>
      </c>
      <c r="E216" s="102" t="s">
        <v>139</v>
      </c>
      <c r="F216" s="105">
        <f t="shared" si="16"/>
        <v>2.562</v>
      </c>
      <c r="G216" s="105">
        <f t="shared" si="17"/>
        <v>2.562</v>
      </c>
    </row>
    <row r="217" spans="1:7" ht="12">
      <c r="A217" s="101" t="s">
        <v>245</v>
      </c>
      <c r="B217" s="130">
        <v>100</v>
      </c>
      <c r="C217" s="130">
        <v>100</v>
      </c>
      <c r="D217" s="85"/>
      <c r="E217" s="85"/>
      <c r="F217" s="105"/>
      <c r="G217" s="105"/>
    </row>
    <row r="218" spans="1:7" ht="12">
      <c r="A218" s="106" t="s">
        <v>246</v>
      </c>
      <c r="B218" s="85">
        <v>143</v>
      </c>
      <c r="C218" s="85">
        <v>143</v>
      </c>
      <c r="D218" s="105">
        <v>20.37</v>
      </c>
      <c r="E218" s="102" t="s">
        <v>139</v>
      </c>
      <c r="F218" s="105">
        <f t="shared" si="16"/>
        <v>2.91291</v>
      </c>
      <c r="G218" s="105">
        <f t="shared" si="17"/>
        <v>2.91291</v>
      </c>
    </row>
    <row r="219" spans="1:7" ht="12">
      <c r="A219" s="106" t="s">
        <v>156</v>
      </c>
      <c r="B219" s="85">
        <v>35</v>
      </c>
      <c r="C219" s="85">
        <v>35</v>
      </c>
      <c r="D219" s="105">
        <v>82.77</v>
      </c>
      <c r="E219" s="102" t="s">
        <v>139</v>
      </c>
      <c r="F219" s="105">
        <f t="shared" si="16"/>
        <v>2.89695</v>
      </c>
      <c r="G219" s="105">
        <f t="shared" si="17"/>
        <v>2.89695</v>
      </c>
    </row>
    <row r="220" spans="1:7" ht="12">
      <c r="A220" s="106" t="s">
        <v>78</v>
      </c>
      <c r="B220" s="85">
        <v>25</v>
      </c>
      <c r="C220" s="85">
        <v>25</v>
      </c>
      <c r="D220" s="105">
        <v>26.46</v>
      </c>
      <c r="E220" s="102" t="s">
        <v>139</v>
      </c>
      <c r="F220" s="105">
        <f t="shared" si="16"/>
        <v>0.6615</v>
      </c>
      <c r="G220" s="105">
        <f t="shared" si="17"/>
        <v>0.6615</v>
      </c>
    </row>
    <row r="221" spans="1:7" ht="12">
      <c r="A221" s="106" t="s">
        <v>242</v>
      </c>
      <c r="B221" s="85">
        <v>48</v>
      </c>
      <c r="C221" s="85">
        <v>48</v>
      </c>
      <c r="D221" s="105">
        <v>21.62</v>
      </c>
      <c r="E221" s="102" t="s">
        <v>139</v>
      </c>
      <c r="F221" s="105">
        <f t="shared" si="16"/>
        <v>1.03776</v>
      </c>
      <c r="G221" s="105">
        <f t="shared" si="17"/>
        <v>1.03776</v>
      </c>
    </row>
    <row r="222" spans="1:7" ht="12">
      <c r="A222" s="106" t="s">
        <v>164</v>
      </c>
      <c r="B222" s="85">
        <v>24</v>
      </c>
      <c r="C222" s="85">
        <v>24</v>
      </c>
      <c r="D222" s="105">
        <v>130.6</v>
      </c>
      <c r="E222" s="102" t="s">
        <v>139</v>
      </c>
      <c r="F222" s="105">
        <f t="shared" si="16"/>
        <v>3.1344</v>
      </c>
      <c r="G222" s="105">
        <f t="shared" si="17"/>
        <v>3.1344</v>
      </c>
    </row>
    <row r="223" spans="1:7" ht="12">
      <c r="A223" s="86" t="s">
        <v>247</v>
      </c>
      <c r="B223" s="85">
        <v>12</v>
      </c>
      <c r="C223" s="85">
        <v>12</v>
      </c>
      <c r="D223" s="109">
        <v>16.15</v>
      </c>
      <c r="E223" s="102" t="s">
        <v>139</v>
      </c>
      <c r="F223" s="105">
        <f t="shared" si="16"/>
        <v>0.19379999999999997</v>
      </c>
      <c r="G223" s="105">
        <f t="shared" si="17"/>
        <v>0.19379999999999997</v>
      </c>
    </row>
    <row r="224" spans="1:7" ht="12">
      <c r="A224" s="106" t="s">
        <v>82</v>
      </c>
      <c r="B224" s="85">
        <v>20</v>
      </c>
      <c r="C224" s="85">
        <v>20</v>
      </c>
      <c r="D224" s="105">
        <v>48.13</v>
      </c>
      <c r="E224" s="102" t="s">
        <v>139</v>
      </c>
      <c r="F224" s="105">
        <f t="shared" si="16"/>
        <v>0.9626</v>
      </c>
      <c r="G224" s="105">
        <f t="shared" si="17"/>
        <v>0.9626</v>
      </c>
    </row>
    <row r="225" spans="1:7" ht="12">
      <c r="A225" s="101" t="s">
        <v>248</v>
      </c>
      <c r="B225" s="130" t="s">
        <v>175</v>
      </c>
      <c r="C225" s="85"/>
      <c r="D225" s="85"/>
      <c r="E225" s="85"/>
      <c r="F225" s="105"/>
      <c r="G225" s="105"/>
    </row>
    <row r="226" spans="1:7" ht="12">
      <c r="A226" s="106" t="s">
        <v>202</v>
      </c>
      <c r="B226" s="85">
        <v>1</v>
      </c>
      <c r="C226" s="85"/>
      <c r="D226" s="87">
        <v>649.2</v>
      </c>
      <c r="E226" s="102" t="s">
        <v>139</v>
      </c>
      <c r="F226" s="105">
        <f t="shared" si="16"/>
        <v>0.6492</v>
      </c>
      <c r="G226" s="105">
        <f t="shared" si="17"/>
        <v>0</v>
      </c>
    </row>
    <row r="227" spans="1:7" ht="12">
      <c r="A227" s="106" t="s">
        <v>82</v>
      </c>
      <c r="B227" s="85">
        <v>15</v>
      </c>
      <c r="C227" s="85"/>
      <c r="D227" s="105">
        <v>48.13</v>
      </c>
      <c r="E227" s="102" t="s">
        <v>139</v>
      </c>
      <c r="F227" s="105">
        <f t="shared" si="16"/>
        <v>0.7219500000000001</v>
      </c>
      <c r="G227" s="105">
        <f t="shared" si="17"/>
        <v>0</v>
      </c>
    </row>
    <row r="228" spans="1:7" ht="24">
      <c r="A228" s="101" t="s">
        <v>249</v>
      </c>
      <c r="B228" s="85"/>
      <c r="C228" s="130">
        <v>200</v>
      </c>
      <c r="D228" s="93"/>
      <c r="E228" s="85"/>
      <c r="F228" s="105">
        <f t="shared" si="16"/>
        <v>0</v>
      </c>
      <c r="G228" s="105">
        <f t="shared" si="17"/>
        <v>0</v>
      </c>
    </row>
    <row r="229" spans="1:7" ht="12">
      <c r="A229" s="106" t="s">
        <v>202</v>
      </c>
      <c r="B229" s="85"/>
      <c r="C229" s="85">
        <v>1</v>
      </c>
      <c r="D229" s="87">
        <v>649.2</v>
      </c>
      <c r="E229" s="102" t="s">
        <v>139</v>
      </c>
      <c r="F229" s="105">
        <f t="shared" si="16"/>
        <v>0</v>
      </c>
      <c r="G229" s="105">
        <f t="shared" si="17"/>
        <v>0.6492</v>
      </c>
    </row>
    <row r="230" spans="1:7" ht="12">
      <c r="A230" s="106" t="s">
        <v>82</v>
      </c>
      <c r="B230" s="85"/>
      <c r="C230" s="85">
        <v>15</v>
      </c>
      <c r="D230" s="105">
        <v>48.13</v>
      </c>
      <c r="E230" s="102" t="s">
        <v>139</v>
      </c>
      <c r="F230" s="105">
        <f t="shared" si="16"/>
        <v>0</v>
      </c>
      <c r="G230" s="105">
        <f t="shared" si="17"/>
        <v>0.7219500000000001</v>
      </c>
    </row>
    <row r="231" spans="1:7" ht="12">
      <c r="A231" s="106" t="s">
        <v>83</v>
      </c>
      <c r="B231" s="85"/>
      <c r="C231" s="85">
        <v>50</v>
      </c>
      <c r="D231" s="105">
        <v>52.84</v>
      </c>
      <c r="E231" s="102" t="s">
        <v>139</v>
      </c>
      <c r="F231" s="105">
        <f t="shared" si="16"/>
        <v>0</v>
      </c>
      <c r="G231" s="105">
        <f t="shared" si="17"/>
        <v>2.642</v>
      </c>
    </row>
    <row r="232" spans="1:7" ht="12">
      <c r="A232" s="110" t="s">
        <v>250</v>
      </c>
      <c r="B232" s="85">
        <v>110</v>
      </c>
      <c r="C232" s="85">
        <v>110</v>
      </c>
      <c r="D232" s="85"/>
      <c r="E232" s="85"/>
      <c r="F232" s="105"/>
      <c r="G232" s="105"/>
    </row>
    <row r="233" spans="1:7" ht="12">
      <c r="A233" s="106" t="s">
        <v>152</v>
      </c>
      <c r="B233" s="85">
        <v>57</v>
      </c>
      <c r="C233" s="85">
        <v>57</v>
      </c>
      <c r="D233" s="109">
        <v>16.15</v>
      </c>
      <c r="E233" s="102" t="s">
        <v>139</v>
      </c>
      <c r="F233" s="105">
        <f t="shared" si="16"/>
        <v>0.92055</v>
      </c>
      <c r="G233" s="105">
        <f t="shared" si="17"/>
        <v>0.92055</v>
      </c>
    </row>
    <row r="234" spans="1:7" ht="12">
      <c r="A234" s="106" t="s">
        <v>83</v>
      </c>
      <c r="B234" s="85">
        <v>22</v>
      </c>
      <c r="C234" s="85">
        <v>22</v>
      </c>
      <c r="D234" s="105">
        <v>52.84</v>
      </c>
      <c r="E234" s="102" t="s">
        <v>139</v>
      </c>
      <c r="F234" s="105">
        <f t="shared" si="16"/>
        <v>1.16248</v>
      </c>
      <c r="G234" s="105">
        <f t="shared" si="17"/>
        <v>1.16248</v>
      </c>
    </row>
    <row r="235" spans="1:7" ht="12">
      <c r="A235" s="106" t="s">
        <v>154</v>
      </c>
      <c r="B235" s="89">
        <v>40</v>
      </c>
      <c r="C235" s="89">
        <v>40</v>
      </c>
      <c r="D235" s="105">
        <v>289.43</v>
      </c>
      <c r="E235" s="102" t="s">
        <v>139</v>
      </c>
      <c r="F235" s="105">
        <f t="shared" si="16"/>
        <v>11.577200000000001</v>
      </c>
      <c r="G235" s="105">
        <f t="shared" si="17"/>
        <v>11.577200000000001</v>
      </c>
    </row>
    <row r="236" spans="1:7" ht="12">
      <c r="A236" s="106" t="s">
        <v>155</v>
      </c>
      <c r="B236" s="85">
        <v>7</v>
      </c>
      <c r="C236" s="85">
        <v>7</v>
      </c>
      <c r="D236" s="90">
        <v>4.308</v>
      </c>
      <c r="E236" s="102" t="s">
        <v>214</v>
      </c>
      <c r="F236" s="105">
        <f>B236*D236/40</f>
        <v>0.7539</v>
      </c>
      <c r="G236" s="105">
        <f>C236*D236/40</f>
        <v>0.7539</v>
      </c>
    </row>
    <row r="237" spans="1:7" ht="12">
      <c r="A237" s="106" t="s">
        <v>212</v>
      </c>
      <c r="B237" s="85">
        <v>2</v>
      </c>
      <c r="C237" s="85">
        <v>2</v>
      </c>
      <c r="D237" s="103">
        <v>366</v>
      </c>
      <c r="E237" s="102" t="s">
        <v>139</v>
      </c>
      <c r="F237" s="105">
        <f t="shared" si="16"/>
        <v>0.732</v>
      </c>
      <c r="G237" s="105">
        <f t="shared" si="17"/>
        <v>0.732</v>
      </c>
    </row>
    <row r="238" spans="1:7" ht="12">
      <c r="A238" s="106" t="s">
        <v>156</v>
      </c>
      <c r="B238" s="85">
        <v>1</v>
      </c>
      <c r="C238" s="85">
        <v>1</v>
      </c>
      <c r="D238" s="105">
        <v>82.77</v>
      </c>
      <c r="E238" s="102" t="s">
        <v>139</v>
      </c>
      <c r="F238" s="105">
        <f t="shared" si="16"/>
        <v>0.08277</v>
      </c>
      <c r="G238" s="105">
        <f t="shared" si="17"/>
        <v>0.08277</v>
      </c>
    </row>
    <row r="239" spans="1:7" ht="12">
      <c r="A239" s="106" t="s">
        <v>82</v>
      </c>
      <c r="B239" s="85">
        <v>5.2</v>
      </c>
      <c r="C239" s="85">
        <v>5.2</v>
      </c>
      <c r="D239" s="105">
        <v>48.13</v>
      </c>
      <c r="E239" s="102" t="s">
        <v>139</v>
      </c>
      <c r="F239" s="105">
        <f t="shared" si="16"/>
        <v>0.250276</v>
      </c>
      <c r="G239" s="105">
        <f t="shared" si="17"/>
        <v>0.250276</v>
      </c>
    </row>
    <row r="240" spans="1:7" ht="12">
      <c r="A240" s="94" t="s">
        <v>98</v>
      </c>
      <c r="B240" s="85">
        <v>1.6</v>
      </c>
      <c r="C240" s="85">
        <v>1.6</v>
      </c>
      <c r="D240" s="84">
        <v>98.78</v>
      </c>
      <c r="E240" s="102" t="s">
        <v>139</v>
      </c>
      <c r="F240" s="105">
        <f t="shared" si="16"/>
        <v>0.158048</v>
      </c>
      <c r="G240" s="105">
        <f t="shared" si="17"/>
        <v>0.158048</v>
      </c>
    </row>
    <row r="241" spans="1:7" ht="12">
      <c r="A241" s="115" t="s">
        <v>138</v>
      </c>
      <c r="B241" s="84"/>
      <c r="C241" s="84"/>
      <c r="D241" s="84"/>
      <c r="E241" s="84"/>
      <c r="F241" s="105"/>
      <c r="G241" s="105"/>
    </row>
    <row r="242" spans="1:7" ht="12">
      <c r="A242" s="115" t="s">
        <v>234</v>
      </c>
      <c r="B242" s="130">
        <v>250</v>
      </c>
      <c r="C242" s="85"/>
      <c r="F242" s="105"/>
      <c r="G242" s="105">
        <f>C242*D243/1000</f>
        <v>0</v>
      </c>
    </row>
    <row r="243" spans="1:7" ht="12">
      <c r="A243" s="134" t="s">
        <v>251</v>
      </c>
      <c r="B243" s="85">
        <v>258</v>
      </c>
      <c r="C243" s="85"/>
      <c r="D243" s="84">
        <v>51.98</v>
      </c>
      <c r="E243" s="102" t="s">
        <v>139</v>
      </c>
      <c r="F243" s="105">
        <f t="shared" si="16"/>
        <v>13.410839999999999</v>
      </c>
      <c r="G243" s="105"/>
    </row>
    <row r="244" spans="1:7" ht="12">
      <c r="A244" s="116" t="s">
        <v>34</v>
      </c>
      <c r="B244" s="130">
        <v>200</v>
      </c>
      <c r="C244" s="130">
        <v>200</v>
      </c>
      <c r="D244" s="84">
        <v>78.47</v>
      </c>
      <c r="E244" s="102" t="s">
        <v>139</v>
      </c>
      <c r="F244" s="105">
        <f t="shared" si="16"/>
        <v>15.694</v>
      </c>
      <c r="G244" s="105">
        <f t="shared" si="17"/>
        <v>15.694</v>
      </c>
    </row>
    <row r="245" spans="1:7" ht="12">
      <c r="A245" s="116" t="s">
        <v>234</v>
      </c>
      <c r="B245" s="84"/>
      <c r="C245" s="133">
        <v>250</v>
      </c>
      <c r="D245" s="84"/>
      <c r="E245" s="102"/>
      <c r="F245" s="105"/>
      <c r="G245" s="105"/>
    </row>
    <row r="246" spans="1:7" ht="12">
      <c r="A246" s="134" t="s">
        <v>251</v>
      </c>
      <c r="B246" s="84"/>
      <c r="C246" s="84">
        <v>258</v>
      </c>
      <c r="D246" s="84">
        <v>51.98</v>
      </c>
      <c r="E246" s="102" t="s">
        <v>139</v>
      </c>
      <c r="F246" s="105"/>
      <c r="G246" s="105">
        <f t="shared" si="17"/>
        <v>13.410839999999999</v>
      </c>
    </row>
    <row r="247" spans="1:7" ht="15">
      <c r="A247" s="131" t="s">
        <v>215</v>
      </c>
      <c r="F247" s="132">
        <f>SUM(F207:F246)</f>
        <v>98.23243319999999</v>
      </c>
      <c r="G247" s="124">
        <f>SUM(G207:G246)</f>
        <v>100.87443319999998</v>
      </c>
    </row>
    <row r="248" spans="1:7" ht="12">
      <c r="A248" s="101" t="s">
        <v>5</v>
      </c>
      <c r="B248" s="100"/>
      <c r="C248" s="100"/>
      <c r="D248" s="100"/>
      <c r="E248" s="100"/>
      <c r="F248" s="100"/>
      <c r="G248" s="84"/>
    </row>
    <row r="249" spans="1:7" ht="24">
      <c r="A249" s="101" t="s">
        <v>252</v>
      </c>
      <c r="B249" s="85">
        <v>75</v>
      </c>
      <c r="C249" s="85">
        <v>150</v>
      </c>
      <c r="D249" s="85"/>
      <c r="E249" s="85"/>
      <c r="F249" s="87"/>
      <c r="G249" s="88"/>
    </row>
    <row r="250" spans="1:7" ht="12">
      <c r="A250" s="86" t="s">
        <v>94</v>
      </c>
      <c r="B250" s="85">
        <v>121.5</v>
      </c>
      <c r="C250" s="85">
        <v>243</v>
      </c>
      <c r="D250" s="87">
        <v>346.66</v>
      </c>
      <c r="E250" s="102" t="s">
        <v>139</v>
      </c>
      <c r="F250" s="105">
        <f>B250*D250/1000</f>
        <v>42.11919</v>
      </c>
      <c r="G250" s="105">
        <f>C250*D250/1000</f>
        <v>84.23838</v>
      </c>
    </row>
    <row r="251" spans="1:7" ht="12">
      <c r="A251" s="106" t="s">
        <v>78</v>
      </c>
      <c r="B251" s="85">
        <v>3.8</v>
      </c>
      <c r="C251" s="85">
        <v>7.6</v>
      </c>
      <c r="D251" s="87">
        <v>26.46</v>
      </c>
      <c r="E251" s="102" t="s">
        <v>139</v>
      </c>
      <c r="F251" s="105">
        <f aca="true" t="shared" si="18" ref="F251:F262">B251*D251/1000</f>
        <v>0.100548</v>
      </c>
      <c r="G251" s="105">
        <f aca="true" t="shared" si="19" ref="G251:G262">C251*D251/1000</f>
        <v>0.201096</v>
      </c>
    </row>
    <row r="252" spans="1:7" ht="12">
      <c r="A252" s="106" t="s">
        <v>74</v>
      </c>
      <c r="B252" s="85">
        <v>3.8</v>
      </c>
      <c r="C252" s="85">
        <v>7.6</v>
      </c>
      <c r="D252" s="87">
        <v>21.62</v>
      </c>
      <c r="E252" s="102" t="s">
        <v>139</v>
      </c>
      <c r="F252" s="105">
        <f t="shared" si="18"/>
        <v>0.082156</v>
      </c>
      <c r="G252" s="105">
        <f t="shared" si="19"/>
        <v>0.164312</v>
      </c>
    </row>
    <row r="253" spans="1:7" ht="24">
      <c r="A253" s="101" t="s">
        <v>253</v>
      </c>
      <c r="B253" s="85">
        <v>100</v>
      </c>
      <c r="C253" s="85">
        <v>150</v>
      </c>
      <c r="D253" s="85"/>
      <c r="E253" s="85"/>
      <c r="F253" s="105"/>
      <c r="G253" s="105"/>
    </row>
    <row r="254" spans="1:7" ht="12">
      <c r="A254" s="106" t="s">
        <v>185</v>
      </c>
      <c r="B254" s="85">
        <v>24.5</v>
      </c>
      <c r="C254" s="85">
        <v>36.75</v>
      </c>
      <c r="D254" s="85">
        <v>21.04</v>
      </c>
      <c r="E254" s="102" t="s">
        <v>139</v>
      </c>
      <c r="F254" s="105">
        <f t="shared" si="18"/>
        <v>0.51548</v>
      </c>
      <c r="G254" s="105">
        <f t="shared" si="19"/>
        <v>0.7732199999999999</v>
      </c>
    </row>
    <row r="255" spans="1:7" ht="12">
      <c r="A255" s="106" t="s">
        <v>212</v>
      </c>
      <c r="B255" s="85">
        <v>3.5</v>
      </c>
      <c r="C255" s="85">
        <v>5.3</v>
      </c>
      <c r="D255" s="103">
        <v>366</v>
      </c>
      <c r="E255" s="102" t="s">
        <v>139</v>
      </c>
      <c r="F255" s="105">
        <f t="shared" si="18"/>
        <v>1.281</v>
      </c>
      <c r="G255" s="105">
        <f t="shared" si="19"/>
        <v>1.9398</v>
      </c>
    </row>
    <row r="256" spans="1:7" ht="12">
      <c r="A256" s="101" t="s">
        <v>137</v>
      </c>
      <c r="B256" s="85">
        <v>50</v>
      </c>
      <c r="C256" s="85">
        <v>100</v>
      </c>
      <c r="D256" s="85">
        <v>60.16</v>
      </c>
      <c r="E256" s="102" t="s">
        <v>139</v>
      </c>
      <c r="F256" s="105">
        <f t="shared" si="18"/>
        <v>3.008</v>
      </c>
      <c r="G256" s="105">
        <f t="shared" si="19"/>
        <v>6.016</v>
      </c>
    </row>
    <row r="257" spans="1:7" ht="12">
      <c r="A257" s="101" t="s">
        <v>24</v>
      </c>
      <c r="B257" s="85">
        <v>200</v>
      </c>
      <c r="C257" s="85">
        <v>200</v>
      </c>
      <c r="D257" s="85">
        <v>51.08</v>
      </c>
      <c r="E257" s="102" t="s">
        <v>139</v>
      </c>
      <c r="F257" s="105">
        <f t="shared" si="18"/>
        <v>10.216</v>
      </c>
      <c r="G257" s="105">
        <f t="shared" si="19"/>
        <v>10.216</v>
      </c>
    </row>
    <row r="258" spans="1:7" ht="12">
      <c r="A258" s="101" t="s">
        <v>11</v>
      </c>
      <c r="B258" s="85">
        <v>100</v>
      </c>
      <c r="C258" s="85">
        <v>100</v>
      </c>
      <c r="D258" s="84">
        <v>79.91</v>
      </c>
      <c r="E258" s="102" t="s">
        <v>139</v>
      </c>
      <c r="F258" s="105">
        <f t="shared" si="18"/>
        <v>7.991</v>
      </c>
      <c r="G258" s="105">
        <f t="shared" si="19"/>
        <v>7.991</v>
      </c>
    </row>
    <row r="259" spans="1:7" ht="12">
      <c r="A259" s="101" t="s">
        <v>29</v>
      </c>
      <c r="B259" s="85">
        <v>50</v>
      </c>
      <c r="C259" s="85">
        <v>60</v>
      </c>
      <c r="D259" s="85">
        <v>97.66</v>
      </c>
      <c r="E259" s="102" t="s">
        <v>139</v>
      </c>
      <c r="F259" s="105">
        <f t="shared" si="18"/>
        <v>4.883</v>
      </c>
      <c r="G259" s="105">
        <f t="shared" si="19"/>
        <v>5.8595999999999995</v>
      </c>
    </row>
    <row r="260" spans="1:7" ht="12">
      <c r="A260" s="101" t="s">
        <v>19</v>
      </c>
      <c r="B260" s="85">
        <v>60</v>
      </c>
      <c r="C260" s="85">
        <v>60</v>
      </c>
      <c r="D260" s="105">
        <v>24.47</v>
      </c>
      <c r="E260" s="102" t="s">
        <v>139</v>
      </c>
      <c r="F260" s="105">
        <f t="shared" si="18"/>
        <v>1.4681999999999997</v>
      </c>
      <c r="G260" s="105">
        <f t="shared" si="19"/>
        <v>1.4681999999999997</v>
      </c>
    </row>
    <row r="261" spans="1:7" ht="12">
      <c r="A261" s="101" t="s">
        <v>138</v>
      </c>
      <c r="B261" s="85"/>
      <c r="C261" s="85"/>
      <c r="D261" s="87"/>
      <c r="E261" s="85"/>
      <c r="F261" s="105"/>
      <c r="G261" s="105"/>
    </row>
    <row r="262" spans="1:7" ht="12">
      <c r="A262" s="101" t="s">
        <v>113</v>
      </c>
      <c r="B262" s="85">
        <v>200</v>
      </c>
      <c r="C262" s="85"/>
      <c r="D262" s="87">
        <v>168.93</v>
      </c>
      <c r="E262" s="102" t="s">
        <v>139</v>
      </c>
      <c r="F262" s="105">
        <f t="shared" si="18"/>
        <v>33.786</v>
      </c>
      <c r="G262" s="105">
        <f t="shared" si="19"/>
        <v>0</v>
      </c>
    </row>
    <row r="263" spans="1:7" ht="15">
      <c r="A263" s="117" t="s">
        <v>215</v>
      </c>
      <c r="B263" s="86"/>
      <c r="C263" s="86"/>
      <c r="D263" s="86"/>
      <c r="E263" s="86"/>
      <c r="F263" s="119">
        <f>SUM(F249:F262)</f>
        <v>105.450574</v>
      </c>
      <c r="G263" s="119">
        <f>SUM(G249:G262)</f>
        <v>118.867608</v>
      </c>
    </row>
    <row r="265" spans="1:7" ht="15">
      <c r="A265" s="125" t="s">
        <v>216</v>
      </c>
      <c r="B265" s="125"/>
      <c r="C265" s="125"/>
      <c r="D265" s="125"/>
      <c r="E265" s="125"/>
      <c r="F265" s="126">
        <f>F25+F50+F70+F98+F132+F156+F180+F204+F247+F263</f>
        <v>649.7021361</v>
      </c>
      <c r="G265" s="126">
        <f>G25+G50+G70+G98+G132+G156+G180+G204+G247+G263</f>
        <v>709.8911717000001</v>
      </c>
    </row>
    <row r="266" spans="1:7" ht="15">
      <c r="A266" s="83" t="s">
        <v>217</v>
      </c>
      <c r="F266" s="126">
        <f>F265/10</f>
        <v>64.97021361</v>
      </c>
      <c r="G266" s="126">
        <f>G265/10</f>
        <v>70.98911717000001</v>
      </c>
    </row>
    <row r="267" spans="1:7" ht="12">
      <c r="A267" s="83" t="s">
        <v>218</v>
      </c>
      <c r="F267" s="127">
        <f>F63+F91+F153+F257</f>
        <v>26.5616</v>
      </c>
      <c r="G267" s="127">
        <f>G63+G91+G153+G257</f>
        <v>30.647999999999996</v>
      </c>
    </row>
    <row r="268" spans="1:7" ht="12">
      <c r="A268" s="83" t="s">
        <v>219</v>
      </c>
      <c r="F268" s="127">
        <f>F24+F152+F155+F177+F244+F262</f>
        <v>128.223</v>
      </c>
      <c r="G268" s="127">
        <f>G24+G152+G155+G177+G244+G262</f>
        <v>92.08290000000001</v>
      </c>
    </row>
    <row r="269" spans="1:7" ht="12">
      <c r="A269" s="83" t="s">
        <v>220</v>
      </c>
      <c r="F269" s="127">
        <f>F265-F267-F268</f>
        <v>494.91753609999995</v>
      </c>
      <c r="G269" s="127">
        <f>G265-G267-G268</f>
        <v>587.1602717000001</v>
      </c>
    </row>
    <row r="270" spans="6:7" ht="15">
      <c r="F270" s="126">
        <f>F269/10</f>
        <v>49.491753609999996</v>
      </c>
      <c r="G270" s="126">
        <f>G269/10</f>
        <v>58.716027170000004</v>
      </c>
    </row>
  </sheetData>
  <sheetProtection/>
  <autoFilter ref="A1:A263"/>
  <mergeCells count="3">
    <mergeCell ref="B1:C1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13.7109375" style="1" customWidth="1"/>
    <col min="2" max="2" width="8.140625" style="1" customWidth="1"/>
    <col min="3" max="3" width="8.00390625" style="1" customWidth="1"/>
    <col min="4" max="4" width="7.00390625" style="1" bestFit="1" customWidth="1"/>
    <col min="5" max="5" width="8.00390625" style="1" customWidth="1"/>
    <col min="6" max="6" width="9.140625" style="1" customWidth="1"/>
    <col min="7" max="7" width="9.57421875" style="1" customWidth="1"/>
    <col min="8" max="8" width="9.421875" style="1" customWidth="1"/>
    <col min="9" max="9" width="8.00390625" style="0" customWidth="1"/>
    <col min="10" max="11" width="7.421875" style="0" bestFit="1" customWidth="1"/>
  </cols>
  <sheetData>
    <row r="1" spans="1:11" s="66" customFormat="1" ht="40.5" customHeight="1">
      <c r="A1" s="68" t="s">
        <v>254</v>
      </c>
      <c r="B1" s="144" t="s">
        <v>87</v>
      </c>
      <c r="C1" s="145"/>
      <c r="D1" s="146" t="s">
        <v>90</v>
      </c>
      <c r="E1" s="146" t="s">
        <v>91</v>
      </c>
      <c r="F1" s="47"/>
      <c r="G1" s="141"/>
      <c r="H1" s="141"/>
      <c r="I1" s="142"/>
      <c r="J1" s="141" t="s">
        <v>93</v>
      </c>
      <c r="K1" s="142"/>
    </row>
    <row r="2" spans="1:11" s="66" customFormat="1" ht="67.5">
      <c r="A2" s="82">
        <v>42618</v>
      </c>
      <c r="B2" s="48" t="s">
        <v>14</v>
      </c>
      <c r="C2" s="48" t="s">
        <v>15</v>
      </c>
      <c r="D2" s="147"/>
      <c r="E2" s="147"/>
      <c r="F2" s="49" t="s">
        <v>143</v>
      </c>
      <c r="G2" s="49" t="s">
        <v>141</v>
      </c>
      <c r="H2" s="49" t="s">
        <v>140</v>
      </c>
      <c r="I2" s="49" t="s">
        <v>142</v>
      </c>
      <c r="J2" s="49" t="s">
        <v>14</v>
      </c>
      <c r="K2" s="49" t="s">
        <v>15</v>
      </c>
    </row>
    <row r="3" spans="1:11" s="66" customFormat="1" ht="15" customHeight="1">
      <c r="A3" s="63" t="s">
        <v>0</v>
      </c>
      <c r="B3" s="49"/>
      <c r="C3" s="49"/>
      <c r="D3" s="49"/>
      <c r="E3" s="49"/>
      <c r="F3" s="49"/>
      <c r="G3" s="49"/>
      <c r="H3" s="49"/>
      <c r="I3" s="69"/>
      <c r="J3" s="60"/>
      <c r="K3" s="69"/>
    </row>
    <row r="4" spans="1:11" s="35" customFormat="1" ht="60">
      <c r="A4" s="36" t="s">
        <v>255</v>
      </c>
      <c r="B4" s="40">
        <v>75</v>
      </c>
      <c r="C4" s="40">
        <v>100</v>
      </c>
      <c r="D4" s="52"/>
      <c r="E4" s="53"/>
      <c r="F4" s="42"/>
      <c r="G4" s="40"/>
      <c r="H4" s="42"/>
      <c r="I4" s="38"/>
      <c r="J4" s="39">
        <v>53</v>
      </c>
      <c r="K4" s="39">
        <v>71</v>
      </c>
    </row>
    <row r="5" spans="1:11" s="35" customFormat="1" ht="24">
      <c r="A5" s="41" t="s">
        <v>256</v>
      </c>
      <c r="B5" s="40">
        <v>36</v>
      </c>
      <c r="C5" s="40">
        <v>48</v>
      </c>
      <c r="D5" s="52">
        <v>25</v>
      </c>
      <c r="E5" s="53" t="s">
        <v>139</v>
      </c>
      <c r="F5" s="72">
        <f>B5*D5/1000</f>
        <v>0.9</v>
      </c>
      <c r="G5" s="72">
        <v>0</v>
      </c>
      <c r="H5" s="72">
        <f>C5*D5/1000</f>
        <v>1.2</v>
      </c>
      <c r="I5" s="73">
        <v>0</v>
      </c>
      <c r="J5" s="39"/>
      <c r="K5" s="39"/>
    </row>
    <row r="6" spans="1:11" s="35" customFormat="1" ht="12">
      <c r="A6" s="41" t="s">
        <v>257</v>
      </c>
      <c r="B6" s="40">
        <v>28.5</v>
      </c>
      <c r="C6" s="40">
        <v>38</v>
      </c>
      <c r="D6" s="52">
        <v>35</v>
      </c>
      <c r="E6" s="53" t="s">
        <v>139</v>
      </c>
      <c r="F6" s="72">
        <f>B6*D6/1000</f>
        <v>0.9975</v>
      </c>
      <c r="G6" s="72">
        <v>0</v>
      </c>
      <c r="H6" s="72">
        <f>C6*D6/1000</f>
        <v>1.33</v>
      </c>
      <c r="I6" s="73">
        <v>0</v>
      </c>
      <c r="J6" s="39"/>
      <c r="K6" s="39"/>
    </row>
    <row r="7" spans="1:11" s="35" customFormat="1" ht="12">
      <c r="A7" s="41" t="s">
        <v>258</v>
      </c>
      <c r="B7" s="40">
        <v>9</v>
      </c>
      <c r="C7" s="40">
        <v>11.9</v>
      </c>
      <c r="D7" s="52">
        <v>19</v>
      </c>
      <c r="E7" s="53" t="s">
        <v>139</v>
      </c>
      <c r="F7" s="72">
        <f>B7*D7/1000</f>
        <v>0.171</v>
      </c>
      <c r="G7" s="72">
        <v>0</v>
      </c>
      <c r="H7" s="72">
        <f>C7*D7/1000</f>
        <v>0.2261</v>
      </c>
      <c r="I7" s="73">
        <v>0</v>
      </c>
      <c r="J7" s="39"/>
      <c r="K7" s="39"/>
    </row>
    <row r="8" spans="1:11" s="35" customFormat="1" ht="12">
      <c r="A8" s="41" t="s">
        <v>39</v>
      </c>
      <c r="B8" s="40">
        <v>3.75</v>
      </c>
      <c r="C8" s="40">
        <v>5</v>
      </c>
      <c r="D8" s="52">
        <v>90</v>
      </c>
      <c r="E8" s="53" t="s">
        <v>139</v>
      </c>
      <c r="F8" s="70"/>
      <c r="G8" s="72">
        <f>B8*D8/1000</f>
        <v>0.3375</v>
      </c>
      <c r="H8" s="72"/>
      <c r="I8" s="73">
        <f>C8*D8/1000</f>
        <v>0.45</v>
      </c>
      <c r="J8" s="39"/>
      <c r="K8" s="39"/>
    </row>
    <row r="9" spans="1:11" s="35" customFormat="1" ht="12">
      <c r="A9" s="41" t="s">
        <v>259</v>
      </c>
      <c r="B9" s="40">
        <v>1</v>
      </c>
      <c r="C9" s="40">
        <v>1</v>
      </c>
      <c r="D9" s="52">
        <v>14</v>
      </c>
      <c r="E9" s="53" t="s">
        <v>139</v>
      </c>
      <c r="F9" s="70"/>
      <c r="G9" s="72">
        <f>B9*D9/1000</f>
        <v>0.014</v>
      </c>
      <c r="H9" s="72"/>
      <c r="I9" s="73">
        <f>C9*D9/1000</f>
        <v>0.014</v>
      </c>
      <c r="J9" s="39"/>
      <c r="K9" s="39"/>
    </row>
    <row r="10" spans="1:11" s="35" customFormat="1" ht="12">
      <c r="A10" s="41" t="s">
        <v>82</v>
      </c>
      <c r="B10" s="40">
        <v>1</v>
      </c>
      <c r="C10" s="40">
        <v>1</v>
      </c>
      <c r="D10" s="52">
        <v>44</v>
      </c>
      <c r="E10" s="53" t="s">
        <v>139</v>
      </c>
      <c r="F10" s="70"/>
      <c r="G10" s="72">
        <f>B10*D10/1000</f>
        <v>0.044</v>
      </c>
      <c r="H10" s="72"/>
      <c r="I10" s="73">
        <f>C10*D10/1000</f>
        <v>0.044</v>
      </c>
      <c r="J10" s="39"/>
      <c r="K10" s="39"/>
    </row>
    <row r="11" spans="1:11" s="66" customFormat="1" ht="45.75" customHeight="1">
      <c r="A11" s="36" t="s">
        <v>260</v>
      </c>
      <c r="B11" s="70">
        <v>60</v>
      </c>
      <c r="C11" s="70">
        <v>60</v>
      </c>
      <c r="D11" s="72"/>
      <c r="E11" s="70"/>
      <c r="F11" s="70"/>
      <c r="G11" s="72"/>
      <c r="H11" s="72"/>
      <c r="I11" s="73"/>
      <c r="J11" s="60">
        <v>185</v>
      </c>
      <c r="K11" s="60">
        <v>185</v>
      </c>
    </row>
    <row r="12" spans="1:11" s="66" customFormat="1" ht="11.25">
      <c r="A12" s="71" t="s">
        <v>261</v>
      </c>
      <c r="B12" s="70">
        <v>61</v>
      </c>
      <c r="C12" s="70">
        <v>61</v>
      </c>
      <c r="D12" s="72">
        <v>228</v>
      </c>
      <c r="E12" s="70" t="s">
        <v>127</v>
      </c>
      <c r="F12" s="72">
        <f>B12*D12/1000</f>
        <v>13.908</v>
      </c>
      <c r="G12" s="72">
        <v>0</v>
      </c>
      <c r="H12" s="72">
        <f>C12*D12/1000</f>
        <v>13.908</v>
      </c>
      <c r="I12" s="73">
        <v>0</v>
      </c>
      <c r="J12" s="60"/>
      <c r="K12" s="60"/>
    </row>
    <row r="13" spans="1:11" s="66" customFormat="1" ht="12">
      <c r="A13" s="36" t="s">
        <v>172</v>
      </c>
      <c r="B13" s="70">
        <v>50</v>
      </c>
      <c r="C13" s="70">
        <v>50</v>
      </c>
      <c r="D13" s="72">
        <v>24</v>
      </c>
      <c r="E13" s="70" t="s">
        <v>124</v>
      </c>
      <c r="F13" s="72">
        <f>B13*D13/1000</f>
        <v>1.2</v>
      </c>
      <c r="G13" s="72">
        <v>0</v>
      </c>
      <c r="H13" s="72">
        <f>C13*D13/1000</f>
        <v>1.2</v>
      </c>
      <c r="I13" s="73">
        <v>0</v>
      </c>
      <c r="J13" s="60">
        <v>107</v>
      </c>
      <c r="K13" s="60">
        <v>107</v>
      </c>
    </row>
    <row r="14" spans="1:11" s="66" customFormat="1" ht="24">
      <c r="A14" s="36" t="s">
        <v>266</v>
      </c>
      <c r="B14" s="70">
        <v>150</v>
      </c>
      <c r="C14" s="70">
        <v>200</v>
      </c>
      <c r="D14" s="72"/>
      <c r="E14" s="70"/>
      <c r="F14" s="70"/>
      <c r="G14" s="72">
        <f>B14*D14/1000</f>
        <v>0</v>
      </c>
      <c r="H14" s="72"/>
      <c r="I14" s="73">
        <f>C14*D14/1000</f>
        <v>0</v>
      </c>
      <c r="J14" s="60">
        <v>199</v>
      </c>
      <c r="K14" s="60">
        <v>260</v>
      </c>
    </row>
    <row r="15" spans="1:11" s="66" customFormat="1" ht="12">
      <c r="A15" s="41" t="s">
        <v>262</v>
      </c>
      <c r="B15" s="70">
        <v>65</v>
      </c>
      <c r="C15" s="70">
        <v>86</v>
      </c>
      <c r="D15" s="72">
        <v>18</v>
      </c>
      <c r="E15" s="70" t="s">
        <v>124</v>
      </c>
      <c r="F15" s="72">
        <f>B15*D15/1000</f>
        <v>1.17</v>
      </c>
      <c r="G15" s="72">
        <v>0</v>
      </c>
      <c r="H15" s="72">
        <f>C15*D15/1000</f>
        <v>1.548</v>
      </c>
      <c r="I15" s="73">
        <v>0</v>
      </c>
      <c r="J15" s="60"/>
      <c r="K15" s="60"/>
    </row>
    <row r="16" spans="1:11" s="66" customFormat="1" ht="12">
      <c r="A16" s="41" t="s">
        <v>46</v>
      </c>
      <c r="B16" s="70">
        <v>30</v>
      </c>
      <c r="C16" s="70">
        <v>40</v>
      </c>
      <c r="D16" s="72">
        <v>23</v>
      </c>
      <c r="E16" s="70" t="s">
        <v>124</v>
      </c>
      <c r="F16" s="72">
        <f>B16*D16/1000</f>
        <v>0.69</v>
      </c>
      <c r="G16" s="72">
        <v>0</v>
      </c>
      <c r="H16" s="72">
        <f>C16*D16/1000</f>
        <v>0.92</v>
      </c>
      <c r="I16" s="73">
        <v>0</v>
      </c>
      <c r="J16" s="60"/>
      <c r="K16" s="60"/>
    </row>
    <row r="17" spans="1:11" s="66" customFormat="1" ht="12">
      <c r="A17" s="41" t="s">
        <v>258</v>
      </c>
      <c r="B17" s="70">
        <v>15</v>
      </c>
      <c r="C17" s="70">
        <v>20</v>
      </c>
      <c r="D17" s="72">
        <v>19</v>
      </c>
      <c r="E17" s="70" t="s">
        <v>124</v>
      </c>
      <c r="F17" s="72">
        <f>B17*D17/1000</f>
        <v>0.285</v>
      </c>
      <c r="G17" s="72">
        <v>0</v>
      </c>
      <c r="H17" s="72">
        <f>C17*D17/1000</f>
        <v>0.38</v>
      </c>
      <c r="I17" s="73">
        <v>0</v>
      </c>
      <c r="J17" s="60"/>
      <c r="K17" s="60"/>
    </row>
    <row r="18" spans="1:11" s="66" customFormat="1" ht="12">
      <c r="A18" s="41" t="s">
        <v>263</v>
      </c>
      <c r="B18" s="70">
        <v>63</v>
      </c>
      <c r="C18" s="70">
        <v>84</v>
      </c>
      <c r="D18" s="72">
        <v>18</v>
      </c>
      <c r="E18" s="70" t="s">
        <v>124</v>
      </c>
      <c r="F18" s="72">
        <f>B18*D18/1000</f>
        <v>1.134</v>
      </c>
      <c r="G18" s="72">
        <v>0</v>
      </c>
      <c r="H18" s="72">
        <f>C18*D18/1000</f>
        <v>1.512</v>
      </c>
      <c r="I18" s="73">
        <v>0</v>
      </c>
      <c r="J18" s="60"/>
      <c r="K18" s="60"/>
    </row>
    <row r="19" spans="1:11" s="66" customFormat="1" ht="12">
      <c r="A19" s="41" t="s">
        <v>264</v>
      </c>
      <c r="B19" s="70">
        <v>45</v>
      </c>
      <c r="C19" s="70">
        <v>60</v>
      </c>
      <c r="D19" s="72">
        <v>8.13</v>
      </c>
      <c r="E19" s="70" t="s">
        <v>124</v>
      </c>
      <c r="F19" s="72">
        <f>B19*D19/1000</f>
        <v>0.36585</v>
      </c>
      <c r="G19" s="72">
        <v>0</v>
      </c>
      <c r="H19" s="72">
        <f>C19*D19/1000</f>
        <v>0.48780000000000007</v>
      </c>
      <c r="I19" s="73">
        <v>0</v>
      </c>
      <c r="J19" s="60"/>
      <c r="K19" s="60"/>
    </row>
    <row r="20" spans="1:11" s="66" customFormat="1" ht="12">
      <c r="A20" s="41" t="s">
        <v>265</v>
      </c>
      <c r="B20" s="70">
        <v>45</v>
      </c>
      <c r="C20" s="70">
        <v>60</v>
      </c>
      <c r="D20" s="72">
        <v>2.53</v>
      </c>
      <c r="E20" s="70" t="s">
        <v>139</v>
      </c>
      <c r="F20" s="70"/>
      <c r="G20" s="72">
        <f>B20*D20/1000</f>
        <v>0.11384999999999999</v>
      </c>
      <c r="H20" s="72"/>
      <c r="I20" s="73">
        <f>C20*D20/1000</f>
        <v>0.1518</v>
      </c>
      <c r="J20" s="60"/>
      <c r="K20" s="60"/>
    </row>
    <row r="21" spans="1:11" s="66" customFormat="1" ht="11.25">
      <c r="A21" s="71" t="s">
        <v>39</v>
      </c>
      <c r="B21" s="70">
        <v>6</v>
      </c>
      <c r="C21" s="70">
        <v>8</v>
      </c>
      <c r="D21" s="72">
        <v>90</v>
      </c>
      <c r="E21" s="70" t="s">
        <v>139</v>
      </c>
      <c r="F21" s="70"/>
      <c r="G21" s="72">
        <f>B21*D21/1000</f>
        <v>0.54</v>
      </c>
      <c r="H21" s="72"/>
      <c r="I21" s="73">
        <f>C21*D21/1000</f>
        <v>0.72</v>
      </c>
      <c r="J21" s="60"/>
      <c r="K21" s="60"/>
    </row>
    <row r="22" spans="1:11" s="66" customFormat="1" ht="24">
      <c r="A22" s="36" t="s">
        <v>267</v>
      </c>
      <c r="B22" s="70">
        <v>50</v>
      </c>
      <c r="C22" s="70">
        <v>50</v>
      </c>
      <c r="D22" s="72"/>
      <c r="E22" s="70"/>
      <c r="F22" s="70"/>
      <c r="G22" s="72"/>
      <c r="H22" s="72"/>
      <c r="I22" s="73"/>
      <c r="J22" s="60">
        <v>150</v>
      </c>
      <c r="K22" s="60">
        <v>150</v>
      </c>
    </row>
    <row r="23" spans="1:11" s="66" customFormat="1" ht="12">
      <c r="A23" s="41" t="s">
        <v>268</v>
      </c>
      <c r="B23" s="70">
        <v>35</v>
      </c>
      <c r="C23" s="70">
        <v>35</v>
      </c>
      <c r="D23" s="72">
        <v>16</v>
      </c>
      <c r="E23" s="70" t="s">
        <v>139</v>
      </c>
      <c r="F23" s="72">
        <f>B23*D23/1000</f>
        <v>0.56</v>
      </c>
      <c r="G23" s="72">
        <v>0</v>
      </c>
      <c r="H23" s="72">
        <f>C23*D23/1000</f>
        <v>0.56</v>
      </c>
      <c r="I23" s="73">
        <v>0</v>
      </c>
      <c r="J23" s="60"/>
      <c r="K23" s="60"/>
    </row>
    <row r="24" spans="1:11" s="66" customFormat="1" ht="12">
      <c r="A24" s="41" t="s">
        <v>82</v>
      </c>
      <c r="B24" s="70">
        <v>7</v>
      </c>
      <c r="C24" s="70">
        <v>7</v>
      </c>
      <c r="D24" s="72">
        <v>44</v>
      </c>
      <c r="E24" s="70" t="s">
        <v>139</v>
      </c>
      <c r="F24" s="70"/>
      <c r="G24" s="72">
        <f>B24*D24/1000</f>
        <v>0.308</v>
      </c>
      <c r="H24" s="72"/>
      <c r="I24" s="73">
        <f>C24*D24/1000</f>
        <v>0.308</v>
      </c>
      <c r="J24" s="60"/>
      <c r="K24" s="60"/>
    </row>
    <row r="25" spans="1:11" s="66" customFormat="1" ht="12">
      <c r="A25" s="41" t="s">
        <v>269</v>
      </c>
      <c r="B25" s="70">
        <v>17.5</v>
      </c>
      <c r="C25" s="70">
        <v>17.5</v>
      </c>
      <c r="D25" s="72">
        <v>111</v>
      </c>
      <c r="E25" s="70" t="s">
        <v>139</v>
      </c>
      <c r="F25" s="72">
        <f>B25*D25/1000</f>
        <v>1.9425</v>
      </c>
      <c r="G25" s="72">
        <v>0</v>
      </c>
      <c r="H25" s="72">
        <f>C25*D25/1000</f>
        <v>1.9425</v>
      </c>
      <c r="I25" s="73">
        <v>0</v>
      </c>
      <c r="J25" s="60"/>
      <c r="K25" s="60"/>
    </row>
    <row r="26" spans="1:11" s="66" customFormat="1" ht="11.25">
      <c r="A26" s="71" t="s">
        <v>144</v>
      </c>
      <c r="B26" s="70">
        <v>1</v>
      </c>
      <c r="C26" s="70">
        <v>1</v>
      </c>
      <c r="D26" s="72">
        <v>14</v>
      </c>
      <c r="E26" s="70" t="s">
        <v>139</v>
      </c>
      <c r="F26" s="70"/>
      <c r="G26" s="72">
        <f>B26*D26/1000</f>
        <v>0.014</v>
      </c>
      <c r="H26" s="72"/>
      <c r="I26" s="73">
        <f>C26*D26/1000</f>
        <v>0.014</v>
      </c>
      <c r="J26" s="60"/>
      <c r="K26" s="60"/>
    </row>
    <row r="27" spans="1:11" s="66" customFormat="1" ht="12">
      <c r="A27" s="71" t="s">
        <v>155</v>
      </c>
      <c r="B27" s="70">
        <v>1</v>
      </c>
      <c r="C27" s="70">
        <v>1</v>
      </c>
      <c r="D27" s="72">
        <v>4.3</v>
      </c>
      <c r="E27" s="70" t="s">
        <v>196</v>
      </c>
      <c r="F27" s="42">
        <v>0.1</v>
      </c>
      <c r="G27" s="42"/>
      <c r="H27" s="42">
        <v>0.1</v>
      </c>
      <c r="I27" s="43"/>
      <c r="J27" s="60"/>
      <c r="K27" s="60"/>
    </row>
    <row r="28" spans="1:11" s="66" customFormat="1" ht="11.25">
      <c r="A28" s="71" t="s">
        <v>84</v>
      </c>
      <c r="B28" s="70">
        <v>1</v>
      </c>
      <c r="C28" s="70">
        <v>1</v>
      </c>
      <c r="D28" s="72">
        <v>98</v>
      </c>
      <c r="E28" s="70" t="s">
        <v>124</v>
      </c>
      <c r="F28" s="72">
        <f>B28*D28/1000</f>
        <v>0.098</v>
      </c>
      <c r="G28" s="72">
        <v>0</v>
      </c>
      <c r="H28" s="72">
        <f>C28*D28/1000</f>
        <v>0.098</v>
      </c>
      <c r="I28" s="73">
        <v>0</v>
      </c>
      <c r="J28" s="60"/>
      <c r="K28" s="60"/>
    </row>
    <row r="29" spans="1:11" s="66" customFormat="1" ht="11.25">
      <c r="A29" s="63" t="s">
        <v>270</v>
      </c>
      <c r="B29" s="70">
        <v>30</v>
      </c>
      <c r="C29" s="70">
        <v>30</v>
      </c>
      <c r="D29" s="72"/>
      <c r="E29" s="70"/>
      <c r="F29" s="72"/>
      <c r="G29" s="72"/>
      <c r="H29" s="72"/>
      <c r="I29" s="73"/>
      <c r="J29" s="60">
        <v>111</v>
      </c>
      <c r="K29" s="60">
        <v>111</v>
      </c>
    </row>
    <row r="30" spans="1:11" s="66" customFormat="1" ht="11.25">
      <c r="A30" s="71" t="s">
        <v>270</v>
      </c>
      <c r="B30" s="70">
        <v>32</v>
      </c>
      <c r="C30" s="70">
        <v>32</v>
      </c>
      <c r="D30" s="72">
        <v>360</v>
      </c>
      <c r="E30" s="70" t="s">
        <v>124</v>
      </c>
      <c r="F30" s="72">
        <f>B30*D30/1000</f>
        <v>11.52</v>
      </c>
      <c r="G30" s="72">
        <v>0</v>
      </c>
      <c r="H30" s="72">
        <f>C30*D30/1000</f>
        <v>11.52</v>
      </c>
      <c r="I30" s="73">
        <v>0</v>
      </c>
      <c r="J30" s="60"/>
      <c r="K30" s="60"/>
    </row>
    <row r="31" spans="1:11" s="66" customFormat="1" ht="17.25" customHeight="1">
      <c r="A31" s="63" t="s">
        <v>271</v>
      </c>
      <c r="B31" s="74">
        <v>200</v>
      </c>
      <c r="C31" s="74">
        <v>200</v>
      </c>
      <c r="D31" s="74">
        <v>50</v>
      </c>
      <c r="E31" s="74" t="s">
        <v>235</v>
      </c>
      <c r="F31" s="72">
        <f>B31*D31/1000</f>
        <v>10</v>
      </c>
      <c r="G31" s="75"/>
      <c r="H31" s="72">
        <f>C31*D31/1000</f>
        <v>10</v>
      </c>
      <c r="I31" s="73"/>
      <c r="J31" s="69">
        <v>92</v>
      </c>
      <c r="K31" s="69">
        <v>92</v>
      </c>
    </row>
    <row r="32" spans="1:11" s="66" customFormat="1" ht="17.25" customHeight="1">
      <c r="A32" s="63" t="s">
        <v>338</v>
      </c>
      <c r="B32" s="74">
        <v>120</v>
      </c>
      <c r="C32" s="74">
        <v>120</v>
      </c>
      <c r="D32" s="74">
        <v>79</v>
      </c>
      <c r="E32" s="74" t="s">
        <v>127</v>
      </c>
      <c r="F32" s="72">
        <f>B32*D32/1000</f>
        <v>9.48</v>
      </c>
      <c r="G32" s="75"/>
      <c r="H32" s="72">
        <f>C32*D32/1000</f>
        <v>9.48</v>
      </c>
      <c r="I32" s="73"/>
      <c r="J32" s="69">
        <v>52</v>
      </c>
      <c r="K32" s="69">
        <v>52</v>
      </c>
    </row>
    <row r="33" spans="1:11" s="66" customFormat="1" ht="11.25">
      <c r="A33" s="71"/>
      <c r="B33" s="71"/>
      <c r="C33" s="71"/>
      <c r="D33" s="71"/>
      <c r="E33" s="71"/>
      <c r="F33" s="76">
        <f>SUM(F4:F32)</f>
        <v>54.52185</v>
      </c>
      <c r="G33" s="77">
        <f>SUM(G4:G32)</f>
        <v>1.37135</v>
      </c>
      <c r="H33" s="77">
        <f>SUM(H4:H32)</f>
        <v>56.412400000000005</v>
      </c>
      <c r="I33" s="77">
        <f>SUM(I5:I32)</f>
        <v>1.7018</v>
      </c>
      <c r="J33" s="77">
        <f>SUM(J4:J32)</f>
        <v>949</v>
      </c>
      <c r="K33" s="77">
        <f>SUM(K4:K32)</f>
        <v>1028</v>
      </c>
    </row>
    <row r="34" spans="1:9" s="66" customFormat="1" ht="11.25">
      <c r="A34" s="78"/>
      <c r="B34" s="78"/>
      <c r="C34" s="78"/>
      <c r="D34" s="78"/>
      <c r="E34" s="78"/>
      <c r="F34" s="78"/>
      <c r="G34" s="78"/>
      <c r="H34" s="78"/>
      <c r="I34" s="135"/>
    </row>
    <row r="35" spans="1:10" s="66" customFormat="1" ht="1.5" customHeight="1">
      <c r="A35" s="64"/>
      <c r="B35" s="64"/>
      <c r="C35" s="64"/>
      <c r="D35" s="64"/>
      <c r="E35" s="64"/>
      <c r="F35" s="64"/>
      <c r="G35" s="79"/>
      <c r="H35" s="79"/>
      <c r="I35" s="79"/>
      <c r="J35" s="65"/>
    </row>
    <row r="36" spans="1:10" s="66" customFormat="1" ht="11.25" hidden="1">
      <c r="A36" s="64"/>
      <c r="B36" s="64"/>
      <c r="C36" s="64"/>
      <c r="D36" s="143" t="s">
        <v>145</v>
      </c>
      <c r="E36" s="143"/>
      <c r="F36" s="143" t="s">
        <v>146</v>
      </c>
      <c r="G36" s="143"/>
      <c r="H36" s="79"/>
      <c r="I36" s="79"/>
      <c r="J36" s="65"/>
    </row>
    <row r="37" spans="1:10" s="66" customFormat="1" ht="11.25">
      <c r="A37" s="63"/>
      <c r="B37" s="141" t="s">
        <v>14</v>
      </c>
      <c r="C37" s="141"/>
      <c r="D37" s="142"/>
      <c r="E37" s="141" t="s">
        <v>15</v>
      </c>
      <c r="F37" s="141"/>
      <c r="G37" s="142"/>
      <c r="H37" s="64"/>
      <c r="I37" s="65"/>
      <c r="J37" s="65"/>
    </row>
    <row r="38" spans="1:10" s="66" customFormat="1" ht="22.5">
      <c r="A38" s="63"/>
      <c r="B38" s="63" t="s">
        <v>147</v>
      </c>
      <c r="C38" s="63" t="s">
        <v>148</v>
      </c>
      <c r="D38" s="63" t="s">
        <v>149</v>
      </c>
      <c r="E38" s="63" t="s">
        <v>147</v>
      </c>
      <c r="F38" s="63" t="s">
        <v>148</v>
      </c>
      <c r="G38" s="63" t="s">
        <v>149</v>
      </c>
      <c r="H38" s="64"/>
      <c r="I38" s="65"/>
      <c r="J38" s="65"/>
    </row>
    <row r="39" spans="1:10" s="66" customFormat="1" ht="24">
      <c r="A39" s="36" t="s">
        <v>272</v>
      </c>
      <c r="B39" s="63">
        <v>0.7</v>
      </c>
      <c r="C39" s="63">
        <v>4.5</v>
      </c>
      <c r="D39" s="63">
        <v>2.4</v>
      </c>
      <c r="E39" s="63">
        <v>1</v>
      </c>
      <c r="F39" s="63">
        <v>6</v>
      </c>
      <c r="G39" s="63">
        <v>3.2</v>
      </c>
      <c r="H39" s="64"/>
      <c r="I39" s="65"/>
      <c r="J39" s="65"/>
    </row>
    <row r="40" spans="1:10" s="66" customFormat="1" ht="11.25">
      <c r="A40" s="63" t="s">
        <v>273</v>
      </c>
      <c r="B40" s="63">
        <v>6.8</v>
      </c>
      <c r="C40" s="63">
        <v>20.2</v>
      </c>
      <c r="D40" s="63"/>
      <c r="E40" s="63">
        <v>6.8</v>
      </c>
      <c r="F40" s="63">
        <v>20.2</v>
      </c>
      <c r="G40" s="63"/>
      <c r="H40" s="64"/>
      <c r="I40" s="65"/>
      <c r="J40" s="65"/>
    </row>
    <row r="41" spans="1:10" s="66" customFormat="1" ht="11.25">
      <c r="A41" s="63" t="s">
        <v>274</v>
      </c>
      <c r="B41" s="63">
        <v>2.3</v>
      </c>
      <c r="C41" s="63">
        <v>0.4</v>
      </c>
      <c r="D41" s="63">
        <v>24.9</v>
      </c>
      <c r="E41" s="63">
        <v>2.3</v>
      </c>
      <c r="F41" s="63">
        <v>0.4</v>
      </c>
      <c r="G41" s="63">
        <v>24.9</v>
      </c>
      <c r="H41" s="64"/>
      <c r="I41" s="65"/>
      <c r="J41" s="65"/>
    </row>
    <row r="42" spans="1:10" s="66" customFormat="1" ht="11.25">
      <c r="A42" s="63" t="s">
        <v>275</v>
      </c>
      <c r="B42" s="63">
        <v>3.2</v>
      </c>
      <c r="C42" s="63">
        <v>12.6</v>
      </c>
      <c r="D42" s="63">
        <v>13.7</v>
      </c>
      <c r="E42" s="63">
        <v>4.2</v>
      </c>
      <c r="F42" s="63">
        <v>16.9</v>
      </c>
      <c r="G42" s="63">
        <v>18.3</v>
      </c>
      <c r="H42" s="64"/>
      <c r="I42" s="65"/>
      <c r="J42" s="65"/>
    </row>
    <row r="43" spans="1:10" s="66" customFormat="1" ht="11.25">
      <c r="A43" s="63" t="s">
        <v>276</v>
      </c>
      <c r="B43" s="63">
        <v>2.3</v>
      </c>
      <c r="C43" s="63">
        <v>0.4</v>
      </c>
      <c r="D43" s="63">
        <v>24.9</v>
      </c>
      <c r="E43" s="63">
        <v>2.3</v>
      </c>
      <c r="F43" s="63">
        <v>0.4</v>
      </c>
      <c r="G43" s="63">
        <v>24.9</v>
      </c>
      <c r="H43" s="67"/>
      <c r="I43" s="67"/>
      <c r="J43" s="65"/>
    </row>
    <row r="44" spans="1:10" s="66" customFormat="1" ht="11.25">
      <c r="A44" s="63" t="s">
        <v>270</v>
      </c>
      <c r="B44" s="63">
        <v>7</v>
      </c>
      <c r="C44" s="63">
        <v>9</v>
      </c>
      <c r="D44" s="63">
        <v>0</v>
      </c>
      <c r="E44" s="63">
        <v>7</v>
      </c>
      <c r="F44" s="63">
        <v>9</v>
      </c>
      <c r="G44" s="63">
        <v>0</v>
      </c>
      <c r="H44" s="64"/>
      <c r="I44" s="65"/>
      <c r="J44" s="65"/>
    </row>
    <row r="45" spans="1:10" s="66" customFormat="1" ht="11.25">
      <c r="A45" s="63" t="s">
        <v>339</v>
      </c>
      <c r="B45" s="63">
        <v>0.5</v>
      </c>
      <c r="C45" s="63"/>
      <c r="D45" s="63">
        <v>11.4</v>
      </c>
      <c r="E45" s="63">
        <v>0.5</v>
      </c>
      <c r="F45" s="63"/>
      <c r="G45" s="63">
        <v>11.4</v>
      </c>
      <c r="H45" s="64"/>
      <c r="I45" s="65"/>
      <c r="J45" s="65"/>
    </row>
    <row r="46" spans="1:10" s="66" customFormat="1" ht="11.25">
      <c r="A46" s="63" t="s">
        <v>161</v>
      </c>
      <c r="B46" s="63">
        <v>0.1</v>
      </c>
      <c r="C46" s="63">
        <v>0</v>
      </c>
      <c r="D46" s="63">
        <v>21.2</v>
      </c>
      <c r="E46" s="63">
        <v>0.1</v>
      </c>
      <c r="F46" s="63">
        <v>0</v>
      </c>
      <c r="G46" s="63">
        <v>21.2</v>
      </c>
      <c r="H46" s="64"/>
      <c r="I46" s="65"/>
      <c r="J46" s="65"/>
    </row>
    <row r="47" spans="1:10" s="66" customFormat="1" ht="11.25">
      <c r="A47" s="63" t="s">
        <v>150</v>
      </c>
      <c r="B47" s="63">
        <f aca="true" t="shared" si="0" ref="B47:G47">SUM(B39:B46)</f>
        <v>22.900000000000002</v>
      </c>
      <c r="C47" s="63">
        <f t="shared" si="0"/>
        <v>47.099999999999994</v>
      </c>
      <c r="D47" s="63">
        <f t="shared" si="0"/>
        <v>98.50000000000001</v>
      </c>
      <c r="E47" s="63">
        <f t="shared" si="0"/>
        <v>24.200000000000003</v>
      </c>
      <c r="F47" s="63">
        <f t="shared" si="0"/>
        <v>52.9</v>
      </c>
      <c r="G47" s="63">
        <f t="shared" si="0"/>
        <v>103.9</v>
      </c>
      <c r="H47" s="64"/>
      <c r="I47" s="65"/>
      <c r="J47" s="65"/>
    </row>
    <row r="48" spans="1:10" ht="15">
      <c r="A48" s="32"/>
      <c r="B48" s="32"/>
      <c r="C48" s="32"/>
      <c r="D48" s="32"/>
      <c r="E48" s="32"/>
      <c r="F48" s="32"/>
      <c r="G48" s="32"/>
      <c r="H48" s="32"/>
      <c r="I48" s="33"/>
      <c r="J48" s="33"/>
    </row>
    <row r="49" spans="1:10" ht="15">
      <c r="A49" s="32"/>
      <c r="B49" s="32"/>
      <c r="C49" s="32"/>
      <c r="D49" s="32"/>
      <c r="E49" s="32"/>
      <c r="F49" s="32"/>
      <c r="G49" s="32"/>
      <c r="H49" s="32"/>
      <c r="I49" s="33"/>
      <c r="J49" s="33"/>
    </row>
    <row r="50" spans="1:10" ht="15">
      <c r="A50" s="32"/>
      <c r="B50" s="32"/>
      <c r="C50" s="32"/>
      <c r="D50" s="32"/>
      <c r="E50" s="32"/>
      <c r="F50" s="32"/>
      <c r="G50" s="32"/>
      <c r="H50" s="32"/>
      <c r="I50" s="33"/>
      <c r="J50" s="33"/>
    </row>
    <row r="51" spans="1:10" ht="15">
      <c r="A51" s="32"/>
      <c r="B51" s="32"/>
      <c r="C51" s="32"/>
      <c r="D51" s="32"/>
      <c r="E51" s="32"/>
      <c r="F51" s="32"/>
      <c r="G51" s="32"/>
      <c r="H51" s="32"/>
      <c r="I51" s="33"/>
      <c r="J51" s="33"/>
    </row>
    <row r="52" spans="1:10" ht="15">
      <c r="A52" s="32"/>
      <c r="B52" s="32"/>
      <c r="C52" s="32"/>
      <c r="D52" s="32"/>
      <c r="E52" s="32"/>
      <c r="F52" s="32"/>
      <c r="G52" s="32"/>
      <c r="H52" s="32"/>
      <c r="I52" s="33"/>
      <c r="J52" s="33"/>
    </row>
    <row r="53" spans="1:10" ht="15">
      <c r="A53" s="32"/>
      <c r="B53" s="32"/>
      <c r="C53" s="32"/>
      <c r="D53" s="32"/>
      <c r="E53" s="32"/>
      <c r="F53" s="32"/>
      <c r="G53" s="32"/>
      <c r="H53" s="32"/>
      <c r="I53" s="33"/>
      <c r="J53" s="33"/>
    </row>
  </sheetData>
  <sheetProtection/>
  <mergeCells count="9">
    <mergeCell ref="B37:D37"/>
    <mergeCell ref="E37:G37"/>
    <mergeCell ref="D36:E36"/>
    <mergeCell ref="B1:C1"/>
    <mergeCell ref="F36:G36"/>
    <mergeCell ref="J1:K1"/>
    <mergeCell ref="G1:I1"/>
    <mergeCell ref="D1:D2"/>
    <mergeCell ref="E1:E2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9"/>
  <sheetViews>
    <sheetView zoomScalePageLayoutView="0" workbookViewId="0" topLeftCell="A28">
      <selection activeCell="F38" sqref="F38"/>
    </sheetView>
  </sheetViews>
  <sheetFormatPr defaultColWidth="9.140625" defaultRowHeight="15"/>
  <cols>
    <col min="1" max="1" width="14.57421875" style="0" customWidth="1"/>
    <col min="2" max="2" width="7.140625" style="0" customWidth="1"/>
    <col min="3" max="3" width="6.7109375" style="0" customWidth="1"/>
    <col min="4" max="4" width="5.7109375" style="0" customWidth="1"/>
    <col min="5" max="5" width="6.7109375" style="0" customWidth="1"/>
    <col min="6" max="6" width="8.28125" style="0" bestFit="1" customWidth="1"/>
    <col min="7" max="9" width="7.421875" style="0" bestFit="1" customWidth="1"/>
    <col min="10" max="10" width="8.00390625" style="0" customWidth="1"/>
    <col min="11" max="11" width="7.7109375" style="0" customWidth="1"/>
  </cols>
  <sheetData>
    <row r="1" ht="3.75" customHeight="1" thickBot="1"/>
    <row r="2" ht="15.75" hidden="1" thickBot="1">
      <c r="A2" t="s">
        <v>163</v>
      </c>
    </row>
    <row r="3" ht="15.75" hidden="1" thickBot="1"/>
    <row r="4" spans="1:11" s="35" customFormat="1" ht="12">
      <c r="A4" s="34" t="s">
        <v>1</v>
      </c>
      <c r="B4" s="153" t="s">
        <v>87</v>
      </c>
      <c r="C4" s="154"/>
      <c r="D4" s="151" t="s">
        <v>90</v>
      </c>
      <c r="E4" s="151" t="s">
        <v>153</v>
      </c>
      <c r="F4" s="80"/>
      <c r="G4" s="148"/>
      <c r="H4" s="148"/>
      <c r="I4" s="149"/>
      <c r="J4" s="148" t="s">
        <v>93</v>
      </c>
      <c r="K4" s="149"/>
    </row>
    <row r="5" spans="1:14" s="35" customFormat="1" ht="84">
      <c r="A5" s="36" t="s">
        <v>291</v>
      </c>
      <c r="B5" s="51" t="s">
        <v>14</v>
      </c>
      <c r="C5" s="51" t="s">
        <v>15</v>
      </c>
      <c r="D5" s="152"/>
      <c r="E5" s="152"/>
      <c r="F5" s="37" t="s">
        <v>143</v>
      </c>
      <c r="G5" s="37" t="s">
        <v>141</v>
      </c>
      <c r="H5" s="37" t="s">
        <v>140</v>
      </c>
      <c r="I5" s="37" t="s">
        <v>142</v>
      </c>
      <c r="J5" s="37" t="s">
        <v>14</v>
      </c>
      <c r="K5" s="37" t="s">
        <v>15</v>
      </c>
      <c r="N5" s="61"/>
    </row>
    <row r="6" spans="1:11" s="35" customFormat="1" ht="15" customHeight="1">
      <c r="A6" s="36" t="s">
        <v>167</v>
      </c>
      <c r="B6" s="37"/>
      <c r="C6" s="37"/>
      <c r="D6" s="37"/>
      <c r="E6" s="37"/>
      <c r="F6" s="37"/>
      <c r="G6" s="37"/>
      <c r="H6" s="37"/>
      <c r="I6" s="38"/>
      <c r="J6" s="39"/>
      <c r="K6" s="38"/>
    </row>
    <row r="7" spans="1:11" s="66" customFormat="1" ht="25.5">
      <c r="A7" s="81" t="s">
        <v>285</v>
      </c>
      <c r="B7" s="70">
        <v>150</v>
      </c>
      <c r="C7" s="70">
        <v>200</v>
      </c>
      <c r="D7" s="70"/>
      <c r="E7" s="70"/>
      <c r="F7" s="70"/>
      <c r="G7" s="70"/>
      <c r="H7" s="70"/>
      <c r="I7" s="69"/>
      <c r="J7" s="60">
        <v>165</v>
      </c>
      <c r="K7" s="60">
        <v>220</v>
      </c>
    </row>
    <row r="8" spans="1:11" s="66" customFormat="1" ht="11.25">
      <c r="A8" s="71" t="s">
        <v>279</v>
      </c>
      <c r="B8" s="70">
        <v>36</v>
      </c>
      <c r="C8" s="70">
        <v>48</v>
      </c>
      <c r="D8" s="72">
        <v>93</v>
      </c>
      <c r="E8" s="70" t="s">
        <v>124</v>
      </c>
      <c r="F8" s="72">
        <f>B8*D8/1000</f>
        <v>3.348</v>
      </c>
      <c r="G8" s="72">
        <v>0</v>
      </c>
      <c r="H8" s="72">
        <f>C8*D8/1000</f>
        <v>4.464</v>
      </c>
      <c r="I8" s="73">
        <v>0</v>
      </c>
      <c r="J8" s="60"/>
      <c r="K8" s="60"/>
    </row>
    <row r="9" spans="1:11" s="66" customFormat="1" ht="11.25">
      <c r="A9" s="71" t="s">
        <v>144</v>
      </c>
      <c r="B9" s="70">
        <v>1</v>
      </c>
      <c r="C9" s="70">
        <v>2</v>
      </c>
      <c r="D9" s="72">
        <v>14</v>
      </c>
      <c r="E9" s="70" t="s">
        <v>139</v>
      </c>
      <c r="F9" s="72">
        <v>0</v>
      </c>
      <c r="G9" s="72">
        <v>0.01</v>
      </c>
      <c r="H9" s="72">
        <v>0</v>
      </c>
      <c r="I9" s="73">
        <v>0.03</v>
      </c>
      <c r="J9" s="60"/>
      <c r="K9" s="60"/>
    </row>
    <row r="10" spans="1:11" s="66" customFormat="1" ht="11.25">
      <c r="A10" s="71" t="s">
        <v>169</v>
      </c>
      <c r="B10" s="70">
        <v>5.25</v>
      </c>
      <c r="C10" s="70">
        <v>7</v>
      </c>
      <c r="D10" s="72">
        <v>300</v>
      </c>
      <c r="E10" s="74" t="s">
        <v>124</v>
      </c>
      <c r="F10" s="72">
        <f>B10*D10/1000</f>
        <v>1.575</v>
      </c>
      <c r="G10" s="72">
        <v>0</v>
      </c>
      <c r="H10" s="72">
        <f>C10*D10/1000</f>
        <v>2.1</v>
      </c>
      <c r="I10" s="73">
        <v>0</v>
      </c>
      <c r="J10" s="60"/>
      <c r="K10" s="60"/>
    </row>
    <row r="11" spans="1:11" s="35" customFormat="1" ht="36">
      <c r="A11" s="36" t="s">
        <v>277</v>
      </c>
      <c r="B11" s="40" t="s">
        <v>223</v>
      </c>
      <c r="C11" s="40" t="s">
        <v>223</v>
      </c>
      <c r="D11" s="42"/>
      <c r="E11" s="40"/>
      <c r="F11" s="42"/>
      <c r="G11" s="42"/>
      <c r="H11" s="42"/>
      <c r="I11" s="43"/>
      <c r="J11" s="39">
        <v>169</v>
      </c>
      <c r="K11" s="39">
        <v>169</v>
      </c>
    </row>
    <row r="12" spans="1:11" s="35" customFormat="1" ht="12">
      <c r="A12" s="106" t="s">
        <v>171</v>
      </c>
      <c r="B12" s="102">
        <v>93</v>
      </c>
      <c r="C12" s="102">
        <v>93</v>
      </c>
      <c r="D12" s="54">
        <v>187</v>
      </c>
      <c r="E12" s="70" t="s">
        <v>139</v>
      </c>
      <c r="F12" s="72">
        <f>B12*D12/1000</f>
        <v>17.391</v>
      </c>
      <c r="G12" s="72">
        <v>0</v>
      </c>
      <c r="H12" s="72">
        <f>C12*D12/1000</f>
        <v>17.391</v>
      </c>
      <c r="I12" s="73">
        <v>0</v>
      </c>
      <c r="J12" s="39"/>
      <c r="K12" s="39"/>
    </row>
    <row r="13" spans="1:11" s="35" customFormat="1" ht="12">
      <c r="A13" s="106" t="s">
        <v>74</v>
      </c>
      <c r="B13" s="102">
        <v>15</v>
      </c>
      <c r="C13" s="102">
        <v>15</v>
      </c>
      <c r="D13" s="54">
        <v>19</v>
      </c>
      <c r="E13" s="70" t="s">
        <v>139</v>
      </c>
      <c r="F13" s="72">
        <f>B13*D13/1000</f>
        <v>0.285</v>
      </c>
      <c r="G13" s="72">
        <v>0</v>
      </c>
      <c r="H13" s="72">
        <f>C13*D13/1000</f>
        <v>0.285</v>
      </c>
      <c r="I13" s="73">
        <v>0</v>
      </c>
      <c r="J13" s="39"/>
      <c r="K13" s="39"/>
    </row>
    <row r="14" spans="1:11" s="35" customFormat="1" ht="12">
      <c r="A14" s="106" t="s">
        <v>78</v>
      </c>
      <c r="B14" s="102">
        <v>34</v>
      </c>
      <c r="C14" s="102">
        <v>34</v>
      </c>
      <c r="D14" s="54">
        <v>23</v>
      </c>
      <c r="E14" s="70" t="s">
        <v>139</v>
      </c>
      <c r="F14" s="72">
        <f>B14*D14/1000</f>
        <v>0.782</v>
      </c>
      <c r="G14" s="72">
        <v>0</v>
      </c>
      <c r="H14" s="72">
        <f>C14*D14/1000</f>
        <v>0.782</v>
      </c>
      <c r="I14" s="73">
        <v>0</v>
      </c>
      <c r="J14" s="39"/>
      <c r="K14" s="39"/>
    </row>
    <row r="15" spans="1:11" s="35" customFormat="1" ht="12">
      <c r="A15" s="106" t="s">
        <v>82</v>
      </c>
      <c r="B15" s="102">
        <v>2.5</v>
      </c>
      <c r="C15" s="102">
        <v>2.5</v>
      </c>
      <c r="D15" s="54">
        <v>44</v>
      </c>
      <c r="E15" s="70" t="s">
        <v>139</v>
      </c>
      <c r="F15" s="42"/>
      <c r="G15" s="42">
        <f>B15*D15/1000</f>
        <v>0.11</v>
      </c>
      <c r="H15" s="42"/>
      <c r="I15" s="43">
        <f>C15*D15/1000</f>
        <v>0.11</v>
      </c>
      <c r="J15" s="39"/>
      <c r="K15" s="39"/>
    </row>
    <row r="16" spans="1:11" s="35" customFormat="1" ht="12">
      <c r="A16" s="106" t="s">
        <v>164</v>
      </c>
      <c r="B16" s="102">
        <v>8</v>
      </c>
      <c r="C16" s="102">
        <v>8</v>
      </c>
      <c r="D16" s="54">
        <v>110</v>
      </c>
      <c r="E16" s="70" t="s">
        <v>139</v>
      </c>
      <c r="F16" s="72">
        <f>B16*D16/1000</f>
        <v>0.88</v>
      </c>
      <c r="G16" s="72">
        <v>0</v>
      </c>
      <c r="H16" s="72">
        <f>C16*D16/1000</f>
        <v>0.88</v>
      </c>
      <c r="I16" s="73">
        <v>0</v>
      </c>
      <c r="J16" s="39"/>
      <c r="K16" s="39"/>
    </row>
    <row r="17" spans="1:11" s="35" customFormat="1" ht="12">
      <c r="A17" s="106" t="s">
        <v>156</v>
      </c>
      <c r="B17" s="102">
        <v>8</v>
      </c>
      <c r="C17" s="102">
        <v>8</v>
      </c>
      <c r="D17" s="42">
        <v>90</v>
      </c>
      <c r="E17" s="44" t="s">
        <v>165</v>
      </c>
      <c r="F17" s="42"/>
      <c r="G17" s="42">
        <f>B17*D17/1000</f>
        <v>0.72</v>
      </c>
      <c r="H17" s="42"/>
      <c r="I17" s="43">
        <f>C17*D17/1000</f>
        <v>0.72</v>
      </c>
      <c r="J17" s="39"/>
      <c r="K17" s="39"/>
    </row>
    <row r="18" spans="1:11" s="35" customFormat="1" ht="24">
      <c r="A18" s="36" t="s">
        <v>280</v>
      </c>
      <c r="B18" s="40">
        <v>75</v>
      </c>
      <c r="C18" s="40">
        <v>100</v>
      </c>
      <c r="D18" s="42"/>
      <c r="E18" s="40"/>
      <c r="F18" s="42"/>
      <c r="G18" s="42"/>
      <c r="H18" s="42"/>
      <c r="I18" s="43"/>
      <c r="J18" s="39">
        <v>58</v>
      </c>
      <c r="K18" s="39">
        <v>77</v>
      </c>
    </row>
    <row r="19" spans="1:11" s="35" customFormat="1" ht="12">
      <c r="A19" s="41" t="s">
        <v>108</v>
      </c>
      <c r="B19" s="40">
        <v>72</v>
      </c>
      <c r="C19" s="40">
        <v>95.7</v>
      </c>
      <c r="D19" s="42">
        <v>18</v>
      </c>
      <c r="E19" s="40" t="s">
        <v>124</v>
      </c>
      <c r="F19" s="42">
        <f>B19*D19/1000</f>
        <v>1.296</v>
      </c>
      <c r="G19" s="42"/>
      <c r="H19" s="42">
        <f>C19*D19/1000</f>
        <v>1.7226000000000001</v>
      </c>
      <c r="I19" s="43"/>
      <c r="J19" s="39"/>
      <c r="K19" s="39"/>
    </row>
    <row r="20" spans="1:11" s="35" customFormat="1" ht="12">
      <c r="A20" s="41" t="s">
        <v>74</v>
      </c>
      <c r="B20" s="40">
        <v>15.6</v>
      </c>
      <c r="C20" s="40">
        <v>20.8</v>
      </c>
      <c r="D20" s="54">
        <v>19</v>
      </c>
      <c r="E20" s="40" t="s">
        <v>124</v>
      </c>
      <c r="F20" s="42">
        <f>B20*D20/1000</f>
        <v>0.2964</v>
      </c>
      <c r="G20" s="42"/>
      <c r="H20" s="42">
        <f>C20*D20/1000</f>
        <v>0.3952</v>
      </c>
      <c r="I20" s="43"/>
      <c r="J20" s="39"/>
      <c r="K20" s="39"/>
    </row>
    <row r="21" spans="1:11" s="35" customFormat="1" ht="12">
      <c r="A21" s="41" t="s">
        <v>164</v>
      </c>
      <c r="B21" s="40">
        <v>8.25</v>
      </c>
      <c r="C21" s="40">
        <v>11</v>
      </c>
      <c r="D21" s="54">
        <v>110</v>
      </c>
      <c r="E21" s="40" t="s">
        <v>139</v>
      </c>
      <c r="F21" s="42">
        <f>B21*D21/1000</f>
        <v>0.9075</v>
      </c>
      <c r="G21" s="42">
        <v>0</v>
      </c>
      <c r="H21" s="42">
        <f>C21*D21/1000</f>
        <v>1.21</v>
      </c>
      <c r="I21" s="43">
        <v>0</v>
      </c>
      <c r="J21" s="39"/>
      <c r="K21" s="39"/>
    </row>
    <row r="22" spans="1:11" s="35" customFormat="1" ht="12">
      <c r="A22" s="41" t="s">
        <v>156</v>
      </c>
      <c r="B22" s="40">
        <v>5.6</v>
      </c>
      <c r="C22" s="40">
        <v>7.5</v>
      </c>
      <c r="D22" s="54">
        <v>90</v>
      </c>
      <c r="E22" s="40" t="s">
        <v>235</v>
      </c>
      <c r="F22" s="42"/>
      <c r="G22" s="42">
        <f>B22*D22/1000</f>
        <v>0.5039999999999999</v>
      </c>
      <c r="H22" s="42"/>
      <c r="I22" s="43">
        <f>C22*D22/1000</f>
        <v>0.675</v>
      </c>
      <c r="J22" s="39"/>
      <c r="K22" s="39"/>
    </row>
    <row r="23" spans="1:11" s="35" customFormat="1" ht="12">
      <c r="A23" s="41" t="s">
        <v>82</v>
      </c>
      <c r="B23" s="40">
        <v>1</v>
      </c>
      <c r="C23" s="40">
        <v>1</v>
      </c>
      <c r="D23" s="54">
        <v>44</v>
      </c>
      <c r="E23" s="40" t="s">
        <v>124</v>
      </c>
      <c r="F23" s="42"/>
      <c r="G23" s="42">
        <f>B23*D23/1000</f>
        <v>0.044</v>
      </c>
      <c r="H23" s="42"/>
      <c r="I23" s="43">
        <f>C23*D23/1000</f>
        <v>0.044</v>
      </c>
      <c r="J23" s="39"/>
      <c r="K23" s="39"/>
    </row>
    <row r="24" spans="1:11" s="35" customFormat="1" ht="12">
      <c r="A24" s="41" t="s">
        <v>144</v>
      </c>
      <c r="B24" s="40">
        <v>1</v>
      </c>
      <c r="C24" s="40">
        <v>1</v>
      </c>
      <c r="D24" s="54">
        <v>14</v>
      </c>
      <c r="E24" s="40" t="s">
        <v>139</v>
      </c>
      <c r="F24" s="42"/>
      <c r="G24" s="42">
        <f>B24*D24/1000</f>
        <v>0.014</v>
      </c>
      <c r="H24" s="42"/>
      <c r="I24" s="43">
        <f>C24*D24/1000</f>
        <v>0.014</v>
      </c>
      <c r="J24" s="39"/>
      <c r="K24" s="39"/>
    </row>
    <row r="25" spans="1:11" s="35" customFormat="1" ht="12">
      <c r="A25" s="36" t="s">
        <v>281</v>
      </c>
      <c r="B25" s="40">
        <v>120</v>
      </c>
      <c r="C25" s="40">
        <v>120</v>
      </c>
      <c r="D25" s="42">
        <v>79</v>
      </c>
      <c r="E25" s="40" t="s">
        <v>124</v>
      </c>
      <c r="F25" s="42">
        <f>B25*D25/1000</f>
        <v>9.48</v>
      </c>
      <c r="G25" s="42"/>
      <c r="H25" s="42">
        <f>C25*D25/1000</f>
        <v>9.48</v>
      </c>
      <c r="I25" s="43"/>
      <c r="J25" s="39">
        <v>38</v>
      </c>
      <c r="K25" s="39">
        <v>38</v>
      </c>
    </row>
    <row r="26" spans="1:11" s="35" customFormat="1" ht="12">
      <c r="A26" s="36" t="s">
        <v>284</v>
      </c>
      <c r="B26" s="40">
        <v>10</v>
      </c>
      <c r="C26" s="40">
        <v>10</v>
      </c>
      <c r="D26" s="42">
        <v>300</v>
      </c>
      <c r="E26" s="40" t="s">
        <v>139</v>
      </c>
      <c r="F26" s="42">
        <f>B26*D26/1000</f>
        <v>3</v>
      </c>
      <c r="G26" s="42"/>
      <c r="H26" s="42">
        <f>C26*D26/1000</f>
        <v>3</v>
      </c>
      <c r="I26" s="43"/>
      <c r="J26" s="39">
        <v>75</v>
      </c>
      <c r="K26" s="39">
        <v>75</v>
      </c>
    </row>
    <row r="27" spans="1:11" s="35" customFormat="1" ht="24">
      <c r="A27" s="55" t="s">
        <v>282</v>
      </c>
      <c r="B27" s="38" t="s">
        <v>175</v>
      </c>
      <c r="C27" s="38" t="s">
        <v>175</v>
      </c>
      <c r="D27" s="38"/>
      <c r="E27" s="38"/>
      <c r="F27" s="42"/>
      <c r="G27" s="42"/>
      <c r="H27" s="42"/>
      <c r="I27" s="43"/>
      <c r="J27" s="39">
        <v>60</v>
      </c>
      <c r="K27" s="39">
        <v>60</v>
      </c>
    </row>
    <row r="28" spans="1:11" s="35" customFormat="1" ht="12">
      <c r="A28" s="62" t="s">
        <v>283</v>
      </c>
      <c r="B28" s="38">
        <v>1</v>
      </c>
      <c r="C28" s="38">
        <v>1</v>
      </c>
      <c r="D28" s="38">
        <v>654</v>
      </c>
      <c r="E28" s="38" t="s">
        <v>139</v>
      </c>
      <c r="F28" s="42">
        <f>B28*D28/1000</f>
        <v>0.654</v>
      </c>
      <c r="G28" s="42"/>
      <c r="H28" s="42">
        <f>C28*D28/1000</f>
        <v>0.654</v>
      </c>
      <c r="I28" s="43"/>
      <c r="J28" s="39"/>
      <c r="K28" s="39"/>
    </row>
    <row r="29" spans="1:11" s="35" customFormat="1" ht="12">
      <c r="A29" s="62" t="s">
        <v>82</v>
      </c>
      <c r="B29" s="38">
        <v>15</v>
      </c>
      <c r="C29" s="38">
        <v>15</v>
      </c>
      <c r="D29" s="38">
        <v>44</v>
      </c>
      <c r="E29" s="38" t="s">
        <v>139</v>
      </c>
      <c r="F29" s="42"/>
      <c r="G29" s="42">
        <f>B29*D29/1000</f>
        <v>0.66</v>
      </c>
      <c r="H29" s="42"/>
      <c r="I29" s="43">
        <f>C29*D29/1000</f>
        <v>0.66</v>
      </c>
      <c r="J29" s="39"/>
      <c r="K29" s="39"/>
    </row>
    <row r="30" spans="1:11" s="35" customFormat="1" ht="36">
      <c r="A30" s="55" t="s">
        <v>286</v>
      </c>
      <c r="B30" s="38">
        <v>50</v>
      </c>
      <c r="C30" s="38">
        <v>50</v>
      </c>
      <c r="D30" s="38"/>
      <c r="E30" s="38"/>
      <c r="F30" s="42"/>
      <c r="G30" s="42"/>
      <c r="H30" s="42"/>
      <c r="I30" s="43"/>
      <c r="J30" s="39">
        <v>107</v>
      </c>
      <c r="K30" s="39">
        <v>107</v>
      </c>
    </row>
    <row r="31" spans="1:11" s="35" customFormat="1" ht="12">
      <c r="A31" s="62" t="s">
        <v>80</v>
      </c>
      <c r="B31" s="38">
        <v>39</v>
      </c>
      <c r="C31" s="38">
        <v>39</v>
      </c>
      <c r="D31" s="38">
        <v>16</v>
      </c>
      <c r="E31" s="38" t="s">
        <v>139</v>
      </c>
      <c r="F31" s="42">
        <f>B31*D31/1000</f>
        <v>0.624</v>
      </c>
      <c r="G31" s="42"/>
      <c r="H31" s="42">
        <f>C31*D31/1000</f>
        <v>0.624</v>
      </c>
      <c r="I31" s="43"/>
      <c r="J31" s="39"/>
      <c r="K31" s="39"/>
    </row>
    <row r="32" spans="1:11" s="35" customFormat="1" ht="12">
      <c r="A32" s="62" t="s">
        <v>82</v>
      </c>
      <c r="B32" s="38">
        <v>1</v>
      </c>
      <c r="C32" s="38">
        <v>1</v>
      </c>
      <c r="D32" s="38">
        <v>44</v>
      </c>
      <c r="E32" s="38" t="s">
        <v>139</v>
      </c>
      <c r="F32" s="42"/>
      <c r="G32" s="42">
        <f>B32*D32/1000</f>
        <v>0.044</v>
      </c>
      <c r="H32" s="42"/>
      <c r="I32" s="43">
        <f>C32*D32/1000</f>
        <v>0.044</v>
      </c>
      <c r="J32" s="39"/>
      <c r="K32" s="39"/>
    </row>
    <row r="33" spans="1:11" s="35" customFormat="1" ht="12">
      <c r="A33" s="62" t="s">
        <v>269</v>
      </c>
      <c r="B33" s="38">
        <v>1.35</v>
      </c>
      <c r="C33" s="38">
        <v>1.35</v>
      </c>
      <c r="D33" s="38">
        <v>111</v>
      </c>
      <c r="E33" s="38" t="s">
        <v>139</v>
      </c>
      <c r="F33" s="42">
        <f>B33*D33/1000</f>
        <v>0.14985</v>
      </c>
      <c r="G33" s="42"/>
      <c r="H33" s="42">
        <f>C33*D33/1000</f>
        <v>0.14985</v>
      </c>
      <c r="I33" s="43"/>
      <c r="J33" s="39"/>
      <c r="K33" s="39"/>
    </row>
    <row r="34" spans="1:11" s="35" customFormat="1" ht="12">
      <c r="A34" s="62" t="s">
        <v>84</v>
      </c>
      <c r="B34" s="38">
        <v>0.95</v>
      </c>
      <c r="C34" s="38">
        <v>0.95</v>
      </c>
      <c r="D34" s="38">
        <v>98</v>
      </c>
      <c r="E34" s="38" t="s">
        <v>139</v>
      </c>
      <c r="F34" s="42">
        <f>B34*D34/1000</f>
        <v>0.09309999999999999</v>
      </c>
      <c r="G34" s="42"/>
      <c r="H34" s="42">
        <f>C34*D34/1000</f>
        <v>0.09309999999999999</v>
      </c>
      <c r="I34" s="43"/>
      <c r="J34" s="39"/>
      <c r="K34" s="39"/>
    </row>
    <row r="35" spans="1:11" s="35" customFormat="1" ht="12">
      <c r="A35" s="62" t="s">
        <v>144</v>
      </c>
      <c r="B35" s="38">
        <v>0.5</v>
      </c>
      <c r="C35" s="38">
        <v>0.5</v>
      </c>
      <c r="D35" s="38">
        <v>14</v>
      </c>
      <c r="E35" s="38" t="s">
        <v>139</v>
      </c>
      <c r="F35" s="42"/>
      <c r="G35" s="42">
        <f>B35*D35/1000</f>
        <v>0.007</v>
      </c>
      <c r="H35" s="42"/>
      <c r="I35" s="43">
        <f>C35*D35/1000</f>
        <v>0.007</v>
      </c>
      <c r="J35" s="39"/>
      <c r="K35" s="39"/>
    </row>
    <row r="36" spans="1:11" s="35" customFormat="1" ht="12">
      <c r="A36" s="62" t="s">
        <v>156</v>
      </c>
      <c r="B36" s="38">
        <v>0.1</v>
      </c>
      <c r="C36" s="38">
        <v>0.1</v>
      </c>
      <c r="D36" s="38">
        <v>90</v>
      </c>
      <c r="E36" s="38" t="s">
        <v>139</v>
      </c>
      <c r="F36" s="42"/>
      <c r="G36" s="42">
        <f>B36*D36/1000</f>
        <v>0.009</v>
      </c>
      <c r="H36" s="42"/>
      <c r="I36" s="43">
        <f>C36*D36/1000</f>
        <v>0.009</v>
      </c>
      <c r="J36" s="39"/>
      <c r="K36" s="39"/>
    </row>
    <row r="37" spans="1:11" s="35" customFormat="1" ht="12">
      <c r="A37" s="55" t="s">
        <v>150</v>
      </c>
      <c r="B37" s="40"/>
      <c r="C37" s="40"/>
      <c r="D37" s="38"/>
      <c r="E37" s="38"/>
      <c r="F37" s="42">
        <f>SUM(F8:F36)</f>
        <v>40.76185</v>
      </c>
      <c r="G37" s="42">
        <f>SUM(G7:G36)</f>
        <v>2.122</v>
      </c>
      <c r="H37" s="42">
        <f>SUM(H7:H36)</f>
        <v>43.23075000000001</v>
      </c>
      <c r="I37" s="43">
        <f>SUM(I7:I36)</f>
        <v>2.313</v>
      </c>
      <c r="J37" s="39">
        <f>SUM(J7:J36)</f>
        <v>672</v>
      </c>
      <c r="K37" s="39">
        <f>SUM(K7:K36)</f>
        <v>746</v>
      </c>
    </row>
    <row r="38" s="35" customFormat="1" ht="12"/>
    <row r="39" spans="1:7" s="35" customFormat="1" ht="15" customHeight="1">
      <c r="A39" s="46"/>
      <c r="B39" s="50" t="s">
        <v>145</v>
      </c>
      <c r="C39" s="46"/>
      <c r="D39" s="150" t="s">
        <v>151</v>
      </c>
      <c r="E39" s="150"/>
      <c r="F39" s="150" t="s">
        <v>146</v>
      </c>
      <c r="G39" s="150"/>
    </row>
    <row r="40" spans="1:7" s="35" customFormat="1" ht="12">
      <c r="A40" s="36"/>
      <c r="B40" s="148" t="s">
        <v>14</v>
      </c>
      <c r="C40" s="148"/>
      <c r="D40" s="149"/>
      <c r="E40" s="148" t="s">
        <v>15</v>
      </c>
      <c r="F40" s="148"/>
      <c r="G40" s="149"/>
    </row>
    <row r="41" spans="1:7" s="35" customFormat="1" ht="24">
      <c r="A41" s="36"/>
      <c r="B41" s="36" t="s">
        <v>147</v>
      </c>
      <c r="C41" s="36" t="s">
        <v>148</v>
      </c>
      <c r="D41" s="36" t="s">
        <v>149</v>
      </c>
      <c r="E41" s="36" t="s">
        <v>147</v>
      </c>
      <c r="F41" s="36" t="s">
        <v>148</v>
      </c>
      <c r="G41" s="36" t="s">
        <v>149</v>
      </c>
    </row>
    <row r="42" spans="1:7" s="35" customFormat="1" ht="12.75">
      <c r="A42" s="81" t="s">
        <v>287</v>
      </c>
      <c r="B42" s="36">
        <v>4.6</v>
      </c>
      <c r="C42" s="36">
        <v>5.5</v>
      </c>
      <c r="D42" s="36">
        <v>23.7</v>
      </c>
      <c r="E42" s="36">
        <v>6.2</v>
      </c>
      <c r="F42" s="36">
        <v>7.4</v>
      </c>
      <c r="G42" s="36">
        <v>31.6</v>
      </c>
    </row>
    <row r="43" spans="1:7" s="35" customFormat="1" ht="24">
      <c r="A43" s="36" t="s">
        <v>278</v>
      </c>
      <c r="B43" s="36">
        <v>16.1</v>
      </c>
      <c r="C43" s="36">
        <v>8.9</v>
      </c>
      <c r="D43" s="36">
        <v>8.4</v>
      </c>
      <c r="E43" s="36">
        <v>16.1</v>
      </c>
      <c r="F43" s="36">
        <v>8.9</v>
      </c>
      <c r="G43" s="36">
        <v>8.4</v>
      </c>
    </row>
    <row r="44" spans="1:7" s="35" customFormat="1" ht="12">
      <c r="A44" s="36" t="s">
        <v>288</v>
      </c>
      <c r="B44" s="36">
        <v>1.3</v>
      </c>
      <c r="C44" s="36">
        <v>2.2</v>
      </c>
      <c r="D44" s="36">
        <v>8.3</v>
      </c>
      <c r="E44" s="36">
        <v>1.7</v>
      </c>
      <c r="F44" s="36">
        <v>2.9</v>
      </c>
      <c r="G44" s="36">
        <v>11</v>
      </c>
    </row>
    <row r="45" spans="1:7" s="35" customFormat="1" ht="12">
      <c r="A45" s="55" t="s">
        <v>325</v>
      </c>
      <c r="B45" s="36">
        <v>0.3</v>
      </c>
      <c r="C45" s="36"/>
      <c r="D45" s="36">
        <v>9.5</v>
      </c>
      <c r="E45" s="36">
        <v>0.3</v>
      </c>
      <c r="F45" s="36"/>
      <c r="G45" s="36">
        <v>9.5</v>
      </c>
    </row>
    <row r="46" spans="1:7" s="35" customFormat="1" ht="12">
      <c r="A46" s="36" t="s">
        <v>69</v>
      </c>
      <c r="B46" s="36">
        <v>0.1</v>
      </c>
      <c r="C46" s="36">
        <v>8.3</v>
      </c>
      <c r="D46" s="36">
        <v>0.1</v>
      </c>
      <c r="E46" s="36">
        <v>0.1</v>
      </c>
      <c r="F46" s="36">
        <v>8.3</v>
      </c>
      <c r="G46" s="36">
        <v>0.1</v>
      </c>
    </row>
    <row r="47" spans="1:7" s="35" customFormat="1" ht="12">
      <c r="A47" s="36" t="s">
        <v>289</v>
      </c>
      <c r="B47" s="36">
        <v>0.1</v>
      </c>
      <c r="C47" s="36">
        <v>0</v>
      </c>
      <c r="D47" s="36">
        <v>15</v>
      </c>
      <c r="E47" s="36">
        <v>0.1</v>
      </c>
      <c r="F47" s="36">
        <v>0</v>
      </c>
      <c r="G47" s="36">
        <v>15</v>
      </c>
    </row>
    <row r="48" spans="1:7" s="35" customFormat="1" ht="12">
      <c r="A48" s="55" t="s">
        <v>324</v>
      </c>
      <c r="B48" s="36">
        <v>2.3</v>
      </c>
      <c r="C48" s="36">
        <v>0.4</v>
      </c>
      <c r="D48" s="36">
        <v>24.9</v>
      </c>
      <c r="E48" s="36">
        <v>2.3</v>
      </c>
      <c r="F48" s="36">
        <v>0.4</v>
      </c>
      <c r="G48" s="36">
        <v>24.9</v>
      </c>
    </row>
    <row r="49" spans="1:7" s="35" customFormat="1" ht="12">
      <c r="A49" s="36" t="s">
        <v>150</v>
      </c>
      <c r="B49" s="36">
        <f aca="true" t="shared" si="0" ref="B49:G49">SUM(B42:B48)</f>
        <v>24.800000000000008</v>
      </c>
      <c r="C49" s="36">
        <f t="shared" si="0"/>
        <v>25.3</v>
      </c>
      <c r="D49" s="36">
        <f t="shared" si="0"/>
        <v>89.9</v>
      </c>
      <c r="E49" s="36">
        <f t="shared" si="0"/>
        <v>26.800000000000004</v>
      </c>
      <c r="F49" s="36">
        <f t="shared" si="0"/>
        <v>27.9</v>
      </c>
      <c r="G49" s="36">
        <f t="shared" si="0"/>
        <v>100.5</v>
      </c>
    </row>
    <row r="50" s="35" customFormat="1" ht="12"/>
    <row r="51" s="35" customFormat="1" ht="12"/>
    <row r="52" s="35" customFormat="1" ht="12"/>
    <row r="53" s="35" customFormat="1" ht="12"/>
  </sheetData>
  <sheetProtection/>
  <mergeCells count="9">
    <mergeCell ref="J4:K4"/>
    <mergeCell ref="D39:E39"/>
    <mergeCell ref="F39:G39"/>
    <mergeCell ref="B40:D40"/>
    <mergeCell ref="E40:G40"/>
    <mergeCell ref="D4:D5"/>
    <mergeCell ref="B4:C4"/>
    <mergeCell ref="E4:E5"/>
    <mergeCell ref="G4:I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6"/>
  <sheetViews>
    <sheetView zoomScalePageLayoutView="0" workbookViewId="0" topLeftCell="A25">
      <selection activeCell="G34" sqref="G34"/>
    </sheetView>
  </sheetViews>
  <sheetFormatPr defaultColWidth="9.140625" defaultRowHeight="15"/>
  <cols>
    <col min="1" max="1" width="16.00390625" style="0" customWidth="1"/>
    <col min="2" max="2" width="5.8515625" style="0" customWidth="1"/>
    <col min="3" max="3" width="6.57421875" style="0" customWidth="1"/>
    <col min="4" max="4" width="7.57421875" style="0" customWidth="1"/>
    <col min="5" max="5" width="6.57421875" style="0" customWidth="1"/>
    <col min="6" max="9" width="7.421875" style="0" bestFit="1" customWidth="1"/>
    <col min="10" max="10" width="7.57421875" style="0" customWidth="1"/>
    <col min="11" max="11" width="7.00390625" style="0" customWidth="1"/>
  </cols>
  <sheetData>
    <row r="1" ht="15.75" thickBot="1"/>
    <row r="2" spans="1:11" s="35" customFormat="1" ht="12">
      <c r="A2" s="34" t="s">
        <v>1</v>
      </c>
      <c r="B2" s="153" t="s">
        <v>87</v>
      </c>
      <c r="C2" s="154"/>
      <c r="D2" s="151" t="s">
        <v>90</v>
      </c>
      <c r="E2" s="151" t="s">
        <v>153</v>
      </c>
      <c r="F2" s="47"/>
      <c r="G2" s="141"/>
      <c r="H2" s="141"/>
      <c r="I2" s="142"/>
      <c r="J2" s="141" t="s">
        <v>93</v>
      </c>
      <c r="K2" s="142"/>
    </row>
    <row r="3" spans="1:11" s="35" customFormat="1" ht="67.5">
      <c r="A3" s="36" t="s">
        <v>290</v>
      </c>
      <c r="B3" s="51" t="s">
        <v>14</v>
      </c>
      <c r="C3" s="51" t="s">
        <v>15</v>
      </c>
      <c r="D3" s="152"/>
      <c r="E3" s="152"/>
      <c r="F3" s="49" t="s">
        <v>143</v>
      </c>
      <c r="G3" s="49" t="s">
        <v>141</v>
      </c>
      <c r="H3" s="49" t="s">
        <v>140</v>
      </c>
      <c r="I3" s="49" t="s">
        <v>142</v>
      </c>
      <c r="J3" s="49" t="s">
        <v>14</v>
      </c>
      <c r="K3" s="49" t="s">
        <v>15</v>
      </c>
    </row>
    <row r="4" spans="1:11" s="35" customFormat="1" ht="15" customHeight="1">
      <c r="A4" s="36" t="s">
        <v>292</v>
      </c>
      <c r="B4" s="37"/>
      <c r="C4" s="37"/>
      <c r="D4" s="37"/>
      <c r="E4" s="37"/>
      <c r="F4" s="37"/>
      <c r="G4" s="37"/>
      <c r="H4" s="37"/>
      <c r="I4" s="38"/>
      <c r="J4" s="39"/>
      <c r="K4" s="38"/>
    </row>
    <row r="5" spans="1:11" s="35" customFormat="1" ht="36">
      <c r="A5" s="36" t="s">
        <v>293</v>
      </c>
      <c r="B5" s="40">
        <v>150</v>
      </c>
      <c r="C5" s="40">
        <v>200</v>
      </c>
      <c r="D5" s="52"/>
      <c r="E5" s="53"/>
      <c r="F5" s="42"/>
      <c r="G5" s="40"/>
      <c r="H5" s="42"/>
      <c r="I5" s="38"/>
      <c r="J5" s="39">
        <v>210</v>
      </c>
      <c r="K5" s="39">
        <v>280</v>
      </c>
    </row>
    <row r="6" spans="1:11" s="35" customFormat="1" ht="12">
      <c r="A6" s="41" t="s">
        <v>294</v>
      </c>
      <c r="B6" s="40">
        <v>51</v>
      </c>
      <c r="C6" s="40">
        <v>68</v>
      </c>
      <c r="D6" s="52">
        <v>23</v>
      </c>
      <c r="E6" s="53" t="s">
        <v>139</v>
      </c>
      <c r="F6" s="42"/>
      <c r="G6" s="42">
        <f>B6*D6/1000</f>
        <v>1.173</v>
      </c>
      <c r="H6" s="42"/>
      <c r="I6" s="43">
        <v>0.49</v>
      </c>
      <c r="J6" s="39"/>
      <c r="K6" s="39"/>
    </row>
    <row r="7" spans="1:11" s="35" customFormat="1" ht="12">
      <c r="A7" s="41" t="s">
        <v>180</v>
      </c>
      <c r="B7" s="40">
        <v>5.25</v>
      </c>
      <c r="C7" s="40">
        <v>7</v>
      </c>
      <c r="D7" s="52">
        <v>300</v>
      </c>
      <c r="E7" s="53" t="s">
        <v>139</v>
      </c>
      <c r="F7" s="42">
        <f>B7*D7/1000</f>
        <v>1.575</v>
      </c>
      <c r="G7" s="40">
        <v>0</v>
      </c>
      <c r="H7" s="42">
        <f>C7*D7/1000</f>
        <v>2.1</v>
      </c>
      <c r="I7" s="38">
        <v>0</v>
      </c>
      <c r="J7" s="39"/>
      <c r="K7" s="39"/>
    </row>
    <row r="8" spans="1:11" s="35" customFormat="1" ht="12">
      <c r="A8" s="41" t="s">
        <v>144</v>
      </c>
      <c r="B8" s="40">
        <v>1</v>
      </c>
      <c r="C8" s="40">
        <v>2</v>
      </c>
      <c r="D8" s="52">
        <v>14</v>
      </c>
      <c r="E8" s="53" t="s">
        <v>139</v>
      </c>
      <c r="F8" s="42"/>
      <c r="G8" s="42">
        <f>B8*D8/1000</f>
        <v>0.014</v>
      </c>
      <c r="H8" s="42"/>
      <c r="I8" s="43">
        <f>C8*D8/1000</f>
        <v>0.028</v>
      </c>
      <c r="J8" s="39"/>
      <c r="K8" s="39"/>
    </row>
    <row r="9" spans="1:11" s="35" customFormat="1" ht="36">
      <c r="A9" s="36" t="s">
        <v>295</v>
      </c>
      <c r="B9" s="40" t="s">
        <v>296</v>
      </c>
      <c r="C9" s="40" t="s">
        <v>296</v>
      </c>
      <c r="D9" s="54"/>
      <c r="E9" s="40"/>
      <c r="F9" s="42"/>
      <c r="G9" s="42"/>
      <c r="H9" s="42"/>
      <c r="I9" s="43"/>
      <c r="J9" s="39">
        <v>170</v>
      </c>
      <c r="K9" s="39">
        <v>170</v>
      </c>
    </row>
    <row r="10" spans="1:11" s="35" customFormat="1" ht="12">
      <c r="A10" s="41" t="s">
        <v>297</v>
      </c>
      <c r="B10" s="40">
        <v>75</v>
      </c>
      <c r="C10" s="40">
        <v>75</v>
      </c>
      <c r="D10" s="54">
        <v>145</v>
      </c>
      <c r="E10" s="40" t="s">
        <v>139</v>
      </c>
      <c r="F10" s="42">
        <f>B10*D10/1000</f>
        <v>10.875</v>
      </c>
      <c r="G10" s="40">
        <v>0</v>
      </c>
      <c r="H10" s="42">
        <f>C10*D10/1000</f>
        <v>10.875</v>
      </c>
      <c r="I10" s="38">
        <v>0</v>
      </c>
      <c r="J10" s="39"/>
      <c r="K10" s="39"/>
    </row>
    <row r="11" spans="1:11" s="35" customFormat="1" ht="12">
      <c r="A11" s="41" t="s">
        <v>152</v>
      </c>
      <c r="B11" s="40">
        <v>3</v>
      </c>
      <c r="C11" s="40">
        <v>3</v>
      </c>
      <c r="D11" s="42">
        <v>16</v>
      </c>
      <c r="E11" s="44" t="s">
        <v>139</v>
      </c>
      <c r="F11" s="42">
        <f>B11*D11/1000</f>
        <v>0.048</v>
      </c>
      <c r="G11" s="40">
        <v>0</v>
      </c>
      <c r="H11" s="42">
        <f>C11*D11/1000</f>
        <v>0.048</v>
      </c>
      <c r="I11" s="38">
        <v>0</v>
      </c>
      <c r="J11" s="39"/>
      <c r="K11" s="39"/>
    </row>
    <row r="12" spans="1:11" s="35" customFormat="1" ht="12">
      <c r="A12" s="41" t="s">
        <v>298</v>
      </c>
      <c r="B12" s="40">
        <v>4</v>
      </c>
      <c r="C12" s="40">
        <v>4</v>
      </c>
      <c r="D12" s="42">
        <v>90</v>
      </c>
      <c r="E12" s="44" t="s">
        <v>139</v>
      </c>
      <c r="F12" s="42"/>
      <c r="G12" s="42">
        <f>B12*D12/1000</f>
        <v>0.36</v>
      </c>
      <c r="H12" s="42"/>
      <c r="I12" s="43">
        <v>0.49</v>
      </c>
      <c r="J12" s="39"/>
      <c r="K12" s="39"/>
    </row>
    <row r="13" spans="1:11" s="35" customFormat="1" ht="12">
      <c r="A13" s="41" t="s">
        <v>299</v>
      </c>
      <c r="B13" s="40">
        <v>30</v>
      </c>
      <c r="C13" s="40">
        <v>30</v>
      </c>
      <c r="D13" s="42">
        <v>8.13</v>
      </c>
      <c r="E13" s="44" t="s">
        <v>127</v>
      </c>
      <c r="F13" s="42">
        <f>B13*D13/1000</f>
        <v>0.24390000000000003</v>
      </c>
      <c r="G13" s="40">
        <v>0</v>
      </c>
      <c r="H13" s="42">
        <f>C13*D13/1000</f>
        <v>0.24390000000000003</v>
      </c>
      <c r="I13" s="38">
        <v>0</v>
      </c>
      <c r="J13" s="39"/>
      <c r="K13" s="39"/>
    </row>
    <row r="14" spans="1:11" s="35" customFormat="1" ht="12">
      <c r="A14" s="41" t="s">
        <v>299</v>
      </c>
      <c r="B14" s="40">
        <v>30</v>
      </c>
      <c r="C14" s="40">
        <v>30</v>
      </c>
      <c r="D14" s="42">
        <v>2.53</v>
      </c>
      <c r="E14" s="44" t="s">
        <v>139</v>
      </c>
      <c r="F14" s="42"/>
      <c r="G14" s="42">
        <f>B14*D14/1000</f>
        <v>0.0759</v>
      </c>
      <c r="H14" s="42"/>
      <c r="I14" s="43">
        <v>0.49</v>
      </c>
      <c r="J14" s="39"/>
      <c r="K14" s="39"/>
    </row>
    <row r="15" spans="1:11" s="35" customFormat="1" ht="12">
      <c r="A15" s="41" t="s">
        <v>144</v>
      </c>
      <c r="B15" s="40">
        <v>5</v>
      </c>
      <c r="C15" s="40">
        <v>5</v>
      </c>
      <c r="D15" s="42">
        <v>14</v>
      </c>
      <c r="E15" s="40" t="s">
        <v>139</v>
      </c>
      <c r="F15" s="42"/>
      <c r="G15" s="42">
        <f>B15*D15/1000</f>
        <v>0.07</v>
      </c>
      <c r="H15" s="42"/>
      <c r="I15" s="43">
        <v>0.07</v>
      </c>
      <c r="J15" s="39"/>
      <c r="K15" s="39"/>
    </row>
    <row r="16" spans="1:11" s="35" customFormat="1" ht="24">
      <c r="A16" s="36" t="s">
        <v>300</v>
      </c>
      <c r="B16" s="40">
        <v>100</v>
      </c>
      <c r="C16" s="40">
        <v>100</v>
      </c>
      <c r="D16" s="42"/>
      <c r="E16" s="40"/>
      <c r="F16" s="42"/>
      <c r="G16" s="42"/>
      <c r="H16" s="42"/>
      <c r="I16" s="43"/>
      <c r="J16" s="39">
        <v>82</v>
      </c>
      <c r="K16" s="39">
        <v>82</v>
      </c>
    </row>
    <row r="17" spans="1:11" s="35" customFormat="1" ht="12">
      <c r="A17" s="41" t="s">
        <v>301</v>
      </c>
      <c r="B17" s="40">
        <v>143.3</v>
      </c>
      <c r="C17" s="40">
        <v>143.3</v>
      </c>
      <c r="D17" s="42">
        <v>18</v>
      </c>
      <c r="E17" s="40" t="s">
        <v>127</v>
      </c>
      <c r="F17" s="42">
        <f>B17*D17/1000</f>
        <v>2.5794</v>
      </c>
      <c r="G17" s="40">
        <v>0</v>
      </c>
      <c r="H17" s="42">
        <f>C17*D17/1000</f>
        <v>2.5794</v>
      </c>
      <c r="I17" s="38">
        <v>0</v>
      </c>
      <c r="J17" s="39"/>
      <c r="K17" s="39"/>
    </row>
    <row r="18" spans="1:11" s="35" customFormat="1" ht="12">
      <c r="A18" s="41" t="s">
        <v>298</v>
      </c>
      <c r="B18" s="40">
        <v>3.5</v>
      </c>
      <c r="C18" s="40">
        <v>3.5</v>
      </c>
      <c r="D18" s="42">
        <v>90</v>
      </c>
      <c r="E18" s="40" t="s">
        <v>235</v>
      </c>
      <c r="F18" s="42"/>
      <c r="G18" s="42">
        <f>B18*D18/1000</f>
        <v>0.315</v>
      </c>
      <c r="H18" s="42"/>
      <c r="I18" s="43">
        <v>0.49</v>
      </c>
      <c r="J18" s="39"/>
      <c r="K18" s="39"/>
    </row>
    <row r="19" spans="1:11" s="35" customFormat="1" ht="12">
      <c r="A19" s="41" t="s">
        <v>78</v>
      </c>
      <c r="B19" s="40">
        <v>2.5</v>
      </c>
      <c r="C19" s="40">
        <v>2.5</v>
      </c>
      <c r="D19" s="42">
        <v>23</v>
      </c>
      <c r="E19" s="40" t="s">
        <v>127</v>
      </c>
      <c r="F19" s="42">
        <f>B19*D19/1000</f>
        <v>0.0575</v>
      </c>
      <c r="G19" s="40">
        <v>0</v>
      </c>
      <c r="H19" s="42">
        <f>C19*D19/1000</f>
        <v>0.0575</v>
      </c>
      <c r="I19" s="38">
        <v>0</v>
      </c>
      <c r="J19" s="39"/>
      <c r="K19" s="39"/>
    </row>
    <row r="20" spans="1:11" s="35" customFormat="1" ht="12">
      <c r="A20" s="41" t="s">
        <v>302</v>
      </c>
      <c r="B20" s="40">
        <v>4.8</v>
      </c>
      <c r="C20" s="40">
        <v>4.8</v>
      </c>
      <c r="D20" s="42">
        <v>19</v>
      </c>
      <c r="E20" s="40" t="s">
        <v>127</v>
      </c>
      <c r="F20" s="42">
        <f>B20*D20/1000</f>
        <v>0.0912</v>
      </c>
      <c r="G20" s="40">
        <v>0</v>
      </c>
      <c r="H20" s="42">
        <f>C20*D20/1000</f>
        <v>0.0912</v>
      </c>
      <c r="I20" s="38">
        <v>0</v>
      </c>
      <c r="J20" s="39"/>
      <c r="K20" s="39"/>
    </row>
    <row r="21" spans="1:11" s="35" customFormat="1" ht="12">
      <c r="A21" s="41" t="s">
        <v>303</v>
      </c>
      <c r="B21" s="40">
        <v>2.4</v>
      </c>
      <c r="C21" s="40">
        <v>2.4</v>
      </c>
      <c r="D21" s="42">
        <v>110</v>
      </c>
      <c r="E21" s="40" t="s">
        <v>127</v>
      </c>
      <c r="F21" s="42">
        <f>B21*D21/1000</f>
        <v>0.264</v>
      </c>
      <c r="G21" s="40">
        <v>0</v>
      </c>
      <c r="H21" s="42">
        <f>C21*D21/1000</f>
        <v>0.264</v>
      </c>
      <c r="I21" s="38">
        <v>0</v>
      </c>
      <c r="J21" s="39"/>
      <c r="K21" s="39"/>
    </row>
    <row r="22" spans="1:11" s="35" customFormat="1" ht="12">
      <c r="A22" s="41" t="s">
        <v>152</v>
      </c>
      <c r="B22" s="40">
        <v>1.2</v>
      </c>
      <c r="C22" s="40">
        <v>1.2</v>
      </c>
      <c r="D22" s="42">
        <v>16</v>
      </c>
      <c r="E22" s="40" t="s">
        <v>127</v>
      </c>
      <c r="F22" s="42">
        <f>B22*D22/1000</f>
        <v>0.0192</v>
      </c>
      <c r="G22" s="40">
        <v>0</v>
      </c>
      <c r="H22" s="42">
        <f>C22*D22/1000</f>
        <v>0.0192</v>
      </c>
      <c r="I22" s="38">
        <v>0</v>
      </c>
      <c r="J22" s="39"/>
      <c r="K22" s="39"/>
    </row>
    <row r="23" spans="1:11" s="35" customFormat="1" ht="12">
      <c r="A23" s="41" t="s">
        <v>82</v>
      </c>
      <c r="B23" s="40">
        <v>2</v>
      </c>
      <c r="C23" s="40">
        <v>2</v>
      </c>
      <c r="D23" s="42">
        <v>44</v>
      </c>
      <c r="E23" s="40" t="s">
        <v>127</v>
      </c>
      <c r="F23" s="42"/>
      <c r="G23" s="42">
        <f>B23*D23/1000</f>
        <v>0.088</v>
      </c>
      <c r="H23" s="42"/>
      <c r="I23" s="43">
        <v>0.49</v>
      </c>
      <c r="J23" s="39"/>
      <c r="K23" s="39"/>
    </row>
    <row r="24" spans="1:11" s="35" customFormat="1" ht="12">
      <c r="A24" s="36" t="s">
        <v>34</v>
      </c>
      <c r="B24" s="40">
        <v>210</v>
      </c>
      <c r="C24" s="40">
        <v>210</v>
      </c>
      <c r="D24" s="42">
        <v>78</v>
      </c>
      <c r="E24" s="40" t="s">
        <v>139</v>
      </c>
      <c r="F24" s="42">
        <f>B24*D24/1000</f>
        <v>16.38</v>
      </c>
      <c r="G24" s="42"/>
      <c r="H24" s="42">
        <f>C24*D24/1000</f>
        <v>16.38</v>
      </c>
      <c r="I24" s="43"/>
      <c r="J24" s="39">
        <v>162</v>
      </c>
      <c r="K24" s="39">
        <v>162</v>
      </c>
    </row>
    <row r="25" spans="1:11" s="35" customFormat="1" ht="24">
      <c r="A25" s="36" t="s">
        <v>248</v>
      </c>
      <c r="B25" s="40" t="s">
        <v>175</v>
      </c>
      <c r="C25" s="40" t="s">
        <v>175</v>
      </c>
      <c r="D25" s="45"/>
      <c r="E25" s="44"/>
      <c r="F25" s="42"/>
      <c r="G25" s="42"/>
      <c r="H25" s="42"/>
      <c r="I25" s="43"/>
      <c r="J25" s="39">
        <v>60</v>
      </c>
      <c r="K25" s="39">
        <v>60</v>
      </c>
    </row>
    <row r="26" spans="1:11" s="35" customFormat="1" ht="12">
      <c r="A26" s="62" t="s">
        <v>283</v>
      </c>
      <c r="B26" s="38">
        <v>1</v>
      </c>
      <c r="C26" s="38">
        <v>1</v>
      </c>
      <c r="D26" s="38">
        <v>654</v>
      </c>
      <c r="E26" s="38" t="s">
        <v>139</v>
      </c>
      <c r="F26" s="42">
        <f>B26*D26/1000</f>
        <v>0.654</v>
      </c>
      <c r="G26" s="42"/>
      <c r="H26" s="42">
        <f>C26*D26/1000</f>
        <v>0.654</v>
      </c>
      <c r="I26" s="43"/>
      <c r="J26" s="39"/>
      <c r="K26" s="39"/>
    </row>
    <row r="27" spans="1:11" s="35" customFormat="1" ht="12">
      <c r="A27" s="62" t="s">
        <v>82</v>
      </c>
      <c r="B27" s="38">
        <v>15</v>
      </c>
      <c r="C27" s="38">
        <v>15</v>
      </c>
      <c r="D27" s="38">
        <v>44</v>
      </c>
      <c r="E27" s="38" t="s">
        <v>139</v>
      </c>
      <c r="F27" s="42"/>
      <c r="G27" s="42">
        <f>B27*D27/1000</f>
        <v>0.66</v>
      </c>
      <c r="H27" s="42"/>
      <c r="I27" s="43">
        <f>C27*D27/1000</f>
        <v>0.66</v>
      </c>
      <c r="J27" s="39"/>
      <c r="K27" s="39"/>
    </row>
    <row r="28" spans="1:11" s="35" customFormat="1" ht="36">
      <c r="A28" s="55" t="s">
        <v>304</v>
      </c>
      <c r="B28" s="40">
        <v>50</v>
      </c>
      <c r="C28" s="40">
        <v>50</v>
      </c>
      <c r="D28" s="38"/>
      <c r="E28" s="38"/>
      <c r="F28" s="42"/>
      <c r="G28" s="42"/>
      <c r="H28" s="42"/>
      <c r="I28" s="43"/>
      <c r="J28" s="39">
        <v>107</v>
      </c>
      <c r="K28" s="39">
        <v>107</v>
      </c>
    </row>
    <row r="29" spans="1:11" s="35" customFormat="1" ht="12">
      <c r="A29" s="62" t="s">
        <v>80</v>
      </c>
      <c r="B29" s="38">
        <v>39</v>
      </c>
      <c r="C29" s="38">
        <v>39</v>
      </c>
      <c r="D29" s="38">
        <v>16</v>
      </c>
      <c r="E29" s="38" t="s">
        <v>139</v>
      </c>
      <c r="F29" s="42">
        <f>B29*D29/1000</f>
        <v>0.624</v>
      </c>
      <c r="G29" s="42"/>
      <c r="H29" s="42">
        <f>C29*D29/1000</f>
        <v>0.624</v>
      </c>
      <c r="I29" s="43"/>
      <c r="J29" s="39"/>
      <c r="K29" s="39"/>
    </row>
    <row r="30" spans="1:11" s="35" customFormat="1" ht="12">
      <c r="A30" s="62" t="s">
        <v>82</v>
      </c>
      <c r="B30" s="38">
        <v>1</v>
      </c>
      <c r="C30" s="38">
        <v>1</v>
      </c>
      <c r="D30" s="38">
        <v>44</v>
      </c>
      <c r="E30" s="38" t="s">
        <v>139</v>
      </c>
      <c r="F30" s="42"/>
      <c r="G30" s="42">
        <f>B30*D30/1000</f>
        <v>0.044</v>
      </c>
      <c r="H30" s="42"/>
      <c r="I30" s="43">
        <f>C30*D30/1000</f>
        <v>0.044</v>
      </c>
      <c r="J30" s="39"/>
      <c r="K30" s="39"/>
    </row>
    <row r="31" spans="1:11" s="35" customFormat="1" ht="12">
      <c r="A31" s="62" t="s">
        <v>269</v>
      </c>
      <c r="B31" s="38">
        <v>1.35</v>
      </c>
      <c r="C31" s="38">
        <v>1.35</v>
      </c>
      <c r="D31" s="38">
        <v>111</v>
      </c>
      <c r="E31" s="38" t="s">
        <v>139</v>
      </c>
      <c r="F31" s="42">
        <f>B31*D31/1000</f>
        <v>0.14985</v>
      </c>
      <c r="G31" s="42"/>
      <c r="H31" s="42">
        <f>C31*D31/1000</f>
        <v>0.14985</v>
      </c>
      <c r="I31" s="43"/>
      <c r="J31" s="39"/>
      <c r="K31" s="39"/>
    </row>
    <row r="32" spans="1:11" s="35" customFormat="1" ht="12">
      <c r="A32" s="62" t="s">
        <v>84</v>
      </c>
      <c r="B32" s="38">
        <v>0.95</v>
      </c>
      <c r="C32" s="38">
        <v>0.95</v>
      </c>
      <c r="D32" s="38">
        <v>98</v>
      </c>
      <c r="E32" s="38" t="s">
        <v>139</v>
      </c>
      <c r="F32" s="42">
        <f>B32*D32/1000</f>
        <v>0.09309999999999999</v>
      </c>
      <c r="G32" s="42"/>
      <c r="H32" s="42">
        <f>C32*D32/1000</f>
        <v>0.09309999999999999</v>
      </c>
      <c r="I32" s="43"/>
      <c r="J32" s="39"/>
      <c r="K32" s="39"/>
    </row>
    <row r="33" spans="1:11" s="35" customFormat="1" ht="12">
      <c r="A33" s="62" t="s">
        <v>144</v>
      </c>
      <c r="B33" s="38">
        <v>0.5</v>
      </c>
      <c r="C33" s="38">
        <v>0.5</v>
      </c>
      <c r="D33" s="38">
        <v>14</v>
      </c>
      <c r="E33" s="38" t="s">
        <v>139</v>
      </c>
      <c r="F33" s="42"/>
      <c r="G33" s="42">
        <f>B33*D33/1000</f>
        <v>0.007</v>
      </c>
      <c r="H33" s="42"/>
      <c r="I33" s="43">
        <f>C33*D33/1000</f>
        <v>0.007</v>
      </c>
      <c r="J33" s="39"/>
      <c r="K33" s="39"/>
    </row>
    <row r="34" spans="1:11" s="35" customFormat="1" ht="12">
      <c r="A34" s="62" t="s">
        <v>156</v>
      </c>
      <c r="B34" s="38">
        <v>0.1</v>
      </c>
      <c r="C34" s="38">
        <v>0.1</v>
      </c>
      <c r="D34" s="38">
        <v>90</v>
      </c>
      <c r="E34" s="38" t="s">
        <v>139</v>
      </c>
      <c r="F34" s="42"/>
      <c r="G34" s="42">
        <f>B34*D34/1000</f>
        <v>0.009</v>
      </c>
      <c r="H34" s="42"/>
      <c r="I34" s="43">
        <f>C34*D34/1000</f>
        <v>0.009</v>
      </c>
      <c r="J34" s="39"/>
      <c r="K34" s="39"/>
    </row>
    <row r="35" spans="1:11" s="35" customFormat="1" ht="12">
      <c r="A35" s="55" t="s">
        <v>150</v>
      </c>
      <c r="B35" s="40"/>
      <c r="C35" s="40"/>
      <c r="D35" s="38"/>
      <c r="E35" s="38"/>
      <c r="F35" s="42">
        <f>SUM(F5:F34)</f>
        <v>33.65415</v>
      </c>
      <c r="G35" s="42">
        <f>SUM(G5:G34)</f>
        <v>2.8159000000000005</v>
      </c>
      <c r="H35" s="42">
        <f>SUM(H6:H34)</f>
        <v>34.17915000000001</v>
      </c>
      <c r="I35" s="43">
        <f>SUM(I6:I34)</f>
        <v>3.2680000000000002</v>
      </c>
      <c r="J35" s="39">
        <f>SUM(J5:J34)</f>
        <v>791</v>
      </c>
      <c r="K35" s="39">
        <f>SUM(K5:K34)</f>
        <v>861</v>
      </c>
    </row>
    <row r="37" spans="1:7" ht="15" customHeight="1">
      <c r="A37" s="46"/>
      <c r="B37" s="50" t="s">
        <v>145</v>
      </c>
      <c r="C37" s="46"/>
      <c r="D37" s="150" t="s">
        <v>151</v>
      </c>
      <c r="E37" s="150"/>
      <c r="F37" s="150" t="s">
        <v>146</v>
      </c>
      <c r="G37" s="150"/>
    </row>
    <row r="38" spans="1:7" ht="15">
      <c r="A38" s="36"/>
      <c r="B38" s="141" t="s">
        <v>14</v>
      </c>
      <c r="C38" s="141"/>
      <c r="D38" s="142"/>
      <c r="E38" s="141" t="s">
        <v>15</v>
      </c>
      <c r="F38" s="141"/>
      <c r="G38" s="142"/>
    </row>
    <row r="39" spans="1:7" ht="24.75">
      <c r="A39" s="36"/>
      <c r="B39" s="36" t="s">
        <v>147</v>
      </c>
      <c r="C39" s="36" t="s">
        <v>148</v>
      </c>
      <c r="D39" s="36" t="s">
        <v>149</v>
      </c>
      <c r="E39" s="36" t="s">
        <v>147</v>
      </c>
      <c r="F39" s="36" t="s">
        <v>148</v>
      </c>
      <c r="G39" s="36" t="s">
        <v>149</v>
      </c>
    </row>
    <row r="40" spans="1:7" ht="15">
      <c r="A40" s="36" t="s">
        <v>305</v>
      </c>
      <c r="B40" s="36">
        <v>5.5</v>
      </c>
      <c r="C40" s="36">
        <v>5</v>
      </c>
      <c r="D40" s="36">
        <v>35.5</v>
      </c>
      <c r="E40" s="36">
        <v>7.4</v>
      </c>
      <c r="F40" s="36">
        <v>6.6</v>
      </c>
      <c r="G40" s="36">
        <v>47.4</v>
      </c>
    </row>
    <row r="41" spans="1:7" ht="15">
      <c r="A41" s="36" t="s">
        <v>306</v>
      </c>
      <c r="B41" s="36">
        <v>13.8</v>
      </c>
      <c r="C41" s="36">
        <v>10.2</v>
      </c>
      <c r="D41" s="36">
        <v>5</v>
      </c>
      <c r="E41" s="36">
        <v>13.8</v>
      </c>
      <c r="F41" s="36">
        <v>10.2</v>
      </c>
      <c r="G41" s="36">
        <v>5</v>
      </c>
    </row>
    <row r="42" spans="1:7" ht="15">
      <c r="A42" s="36" t="s">
        <v>307</v>
      </c>
      <c r="B42" s="36">
        <v>2.5</v>
      </c>
      <c r="C42" s="36">
        <v>3.6</v>
      </c>
      <c r="D42" s="36">
        <v>9.5</v>
      </c>
      <c r="E42" s="36">
        <v>2.5</v>
      </c>
      <c r="F42" s="36">
        <v>3.6</v>
      </c>
      <c r="G42" s="36">
        <v>9.5</v>
      </c>
    </row>
    <row r="43" spans="1:7" ht="15">
      <c r="A43" s="55" t="s">
        <v>308</v>
      </c>
      <c r="B43" s="36"/>
      <c r="C43" s="36"/>
      <c r="D43" s="36">
        <v>42</v>
      </c>
      <c r="E43" s="36"/>
      <c r="F43" s="36"/>
      <c r="G43" s="36">
        <v>42</v>
      </c>
    </row>
    <row r="44" spans="1:7" ht="15">
      <c r="A44" s="36" t="s">
        <v>309</v>
      </c>
      <c r="B44" s="36">
        <v>0.1</v>
      </c>
      <c r="C44" s="36">
        <v>0</v>
      </c>
      <c r="D44" s="36">
        <v>15</v>
      </c>
      <c r="E44" s="36">
        <v>0.1</v>
      </c>
      <c r="F44" s="36">
        <v>0</v>
      </c>
      <c r="G44" s="36">
        <v>15</v>
      </c>
    </row>
    <row r="45" spans="1:7" ht="15">
      <c r="A45" s="36" t="s">
        <v>310</v>
      </c>
      <c r="B45" s="36">
        <v>2.3</v>
      </c>
      <c r="C45" s="36">
        <v>0.4</v>
      </c>
      <c r="D45" s="36">
        <v>24.9</v>
      </c>
      <c r="E45" s="36">
        <v>2.3</v>
      </c>
      <c r="F45" s="36">
        <v>0.4</v>
      </c>
      <c r="G45" s="36">
        <v>24.9</v>
      </c>
    </row>
    <row r="46" spans="1:7" ht="15">
      <c r="A46" s="36" t="s">
        <v>150</v>
      </c>
      <c r="B46" s="36">
        <f aca="true" t="shared" si="0" ref="B46:G46">SUM(B40:B45)</f>
        <v>24.200000000000003</v>
      </c>
      <c r="C46" s="36">
        <f t="shared" si="0"/>
        <v>19.2</v>
      </c>
      <c r="D46" s="36">
        <f t="shared" si="0"/>
        <v>131.9</v>
      </c>
      <c r="E46" s="36">
        <f t="shared" si="0"/>
        <v>26.100000000000005</v>
      </c>
      <c r="F46" s="36">
        <f t="shared" si="0"/>
        <v>20.799999999999997</v>
      </c>
      <c r="G46" s="36">
        <f t="shared" si="0"/>
        <v>143.8</v>
      </c>
    </row>
  </sheetData>
  <sheetProtection/>
  <mergeCells count="9">
    <mergeCell ref="J2:K2"/>
    <mergeCell ref="D37:E37"/>
    <mergeCell ref="F37:G37"/>
    <mergeCell ref="B38:D38"/>
    <mergeCell ref="E38:G38"/>
    <mergeCell ref="B2:C2"/>
    <mergeCell ref="D2:D3"/>
    <mergeCell ref="E2:E3"/>
    <mergeCell ref="G2:I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50"/>
  <sheetViews>
    <sheetView zoomScalePageLayoutView="0" workbookViewId="0" topLeftCell="A24">
      <selection activeCell="B51" sqref="B51"/>
    </sheetView>
  </sheetViews>
  <sheetFormatPr defaultColWidth="9.140625" defaultRowHeight="15"/>
  <cols>
    <col min="1" max="1" width="13.421875" style="0" customWidth="1"/>
    <col min="2" max="2" width="7.421875" style="0" bestFit="1" customWidth="1"/>
    <col min="3" max="3" width="6.7109375" style="0" customWidth="1"/>
    <col min="4" max="4" width="6.57421875" style="0" bestFit="1" customWidth="1"/>
    <col min="5" max="5" width="6.140625" style="0" customWidth="1"/>
    <col min="6" max="7" width="7.28125" style="0" customWidth="1"/>
    <col min="8" max="8" width="8.57421875" style="0" customWidth="1"/>
    <col min="9" max="9" width="8.7109375" style="0" customWidth="1"/>
    <col min="10" max="10" width="6.8515625" style="0" customWidth="1"/>
    <col min="11" max="11" width="6.421875" style="0" customWidth="1"/>
  </cols>
  <sheetData>
    <row r="2" ht="15.75" thickBot="1">
      <c r="A2" t="s">
        <v>290</v>
      </c>
    </row>
    <row r="3" spans="1:11" s="35" customFormat="1" ht="12">
      <c r="A3" s="34" t="s">
        <v>1</v>
      </c>
      <c r="B3" s="153" t="s">
        <v>87</v>
      </c>
      <c r="C3" s="154"/>
      <c r="D3" s="151" t="s">
        <v>90</v>
      </c>
      <c r="E3" s="151" t="s">
        <v>159</v>
      </c>
      <c r="F3" s="47"/>
      <c r="G3" s="141"/>
      <c r="H3" s="141"/>
      <c r="I3" s="142"/>
      <c r="J3" s="141" t="s">
        <v>93</v>
      </c>
      <c r="K3" s="142"/>
    </row>
    <row r="4" spans="1:11" s="35" customFormat="1" ht="56.25">
      <c r="A4" s="36" t="s">
        <v>290</v>
      </c>
      <c r="B4" s="51" t="s">
        <v>14</v>
      </c>
      <c r="C4" s="51" t="s">
        <v>15</v>
      </c>
      <c r="D4" s="152"/>
      <c r="E4" s="152"/>
      <c r="F4" s="49" t="s">
        <v>143</v>
      </c>
      <c r="G4" s="49" t="s">
        <v>141</v>
      </c>
      <c r="H4" s="49" t="s">
        <v>140</v>
      </c>
      <c r="I4" s="49" t="s">
        <v>142</v>
      </c>
      <c r="J4" s="49" t="s">
        <v>14</v>
      </c>
      <c r="K4" s="49" t="s">
        <v>15</v>
      </c>
    </row>
    <row r="5" spans="1:11" s="35" customFormat="1" ht="21" customHeight="1">
      <c r="A5" s="36" t="s">
        <v>311</v>
      </c>
      <c r="B5" s="37"/>
      <c r="C5" s="37"/>
      <c r="D5" s="37"/>
      <c r="E5" s="37"/>
      <c r="F5" s="37"/>
      <c r="G5" s="37"/>
      <c r="H5" s="37"/>
      <c r="I5" s="38"/>
      <c r="J5" s="39"/>
      <c r="K5" s="38"/>
    </row>
    <row r="6" spans="1:11" s="35" customFormat="1" ht="12">
      <c r="A6" s="36"/>
      <c r="B6" s="40"/>
      <c r="C6" s="40"/>
      <c r="D6" s="42"/>
      <c r="E6" s="40"/>
      <c r="F6" s="42"/>
      <c r="G6" s="40"/>
      <c r="H6" s="42"/>
      <c r="I6" s="38"/>
      <c r="J6" s="39"/>
      <c r="K6" s="39"/>
    </row>
    <row r="7" spans="1:11" s="35" customFormat="1" ht="36">
      <c r="A7" s="36" t="s">
        <v>313</v>
      </c>
      <c r="B7" s="40" t="s">
        <v>296</v>
      </c>
      <c r="C7" s="40" t="s">
        <v>296</v>
      </c>
      <c r="D7" s="42"/>
      <c r="E7" s="40"/>
      <c r="F7" s="42"/>
      <c r="G7" s="40"/>
      <c r="H7" s="42"/>
      <c r="I7" s="38"/>
      <c r="J7" s="39">
        <v>194</v>
      </c>
      <c r="K7" s="39">
        <v>194</v>
      </c>
    </row>
    <row r="8" spans="1:11" s="35" customFormat="1" ht="12">
      <c r="A8" s="41" t="s">
        <v>314</v>
      </c>
      <c r="B8" s="40">
        <v>37</v>
      </c>
      <c r="C8" s="40">
        <v>37</v>
      </c>
      <c r="D8" s="42">
        <v>180</v>
      </c>
      <c r="E8" s="40" t="s">
        <v>139</v>
      </c>
      <c r="F8" s="42">
        <f>B8*D8/1000</f>
        <v>6.66</v>
      </c>
      <c r="G8" s="40"/>
      <c r="H8" s="42">
        <f>C8*D8/1000</f>
        <v>6.66</v>
      </c>
      <c r="I8" s="38"/>
      <c r="J8" s="39"/>
      <c r="K8" s="39"/>
    </row>
    <row r="9" spans="1:11" s="35" customFormat="1" ht="12">
      <c r="A9" s="41" t="s">
        <v>19</v>
      </c>
      <c r="B9" s="40">
        <v>9</v>
      </c>
      <c r="C9" s="40">
        <v>9</v>
      </c>
      <c r="D9" s="42">
        <v>24</v>
      </c>
      <c r="E9" s="40" t="s">
        <v>139</v>
      </c>
      <c r="F9" s="42">
        <f>B9*D9/1000</f>
        <v>0.216</v>
      </c>
      <c r="G9" s="40"/>
      <c r="H9" s="42">
        <f>C9*D9/1000</f>
        <v>0.216</v>
      </c>
      <c r="I9" s="38"/>
      <c r="J9" s="39"/>
      <c r="K9" s="39"/>
    </row>
    <row r="10" spans="1:11" s="35" customFormat="1" ht="12">
      <c r="A10" s="41" t="s">
        <v>315</v>
      </c>
      <c r="B10" s="40">
        <v>12</v>
      </c>
      <c r="C10" s="40">
        <v>12</v>
      </c>
      <c r="D10" s="42"/>
      <c r="E10" s="40" t="s">
        <v>139</v>
      </c>
      <c r="F10" s="42"/>
      <c r="G10" s="40"/>
      <c r="H10" s="42"/>
      <c r="I10" s="38"/>
      <c r="J10" s="39"/>
      <c r="K10" s="39"/>
    </row>
    <row r="11" spans="1:11" s="35" customFormat="1" ht="12">
      <c r="A11" s="41" t="s">
        <v>316</v>
      </c>
      <c r="B11" s="40">
        <v>5</v>
      </c>
      <c r="C11" s="40">
        <v>5</v>
      </c>
      <c r="D11" s="42">
        <v>66</v>
      </c>
      <c r="E11" s="40" t="s">
        <v>127</v>
      </c>
      <c r="F11" s="42">
        <f>B11*D11/1000</f>
        <v>0.33</v>
      </c>
      <c r="G11" s="40"/>
      <c r="H11" s="42">
        <f>C11*D11/1000</f>
        <v>0.33</v>
      </c>
      <c r="I11" s="38"/>
      <c r="J11" s="39"/>
      <c r="K11" s="39"/>
    </row>
    <row r="12" spans="1:11" s="35" customFormat="1" ht="12">
      <c r="A12" s="41" t="s">
        <v>156</v>
      </c>
      <c r="B12" s="40">
        <v>3</v>
      </c>
      <c r="C12" s="40">
        <v>3</v>
      </c>
      <c r="D12" s="42">
        <v>90</v>
      </c>
      <c r="E12" s="40" t="s">
        <v>318</v>
      </c>
      <c r="F12" s="42"/>
      <c r="G12" s="42">
        <f>B12*D12/1000</f>
        <v>0.27</v>
      </c>
      <c r="H12" s="42"/>
      <c r="I12" s="43">
        <f>C12*D12/1000</f>
        <v>0.27</v>
      </c>
      <c r="J12" s="39"/>
      <c r="K12" s="39"/>
    </row>
    <row r="13" spans="1:11" s="35" customFormat="1" ht="12">
      <c r="A13" s="41" t="s">
        <v>144</v>
      </c>
      <c r="B13" s="40">
        <v>1</v>
      </c>
      <c r="C13" s="40">
        <v>1</v>
      </c>
      <c r="D13" s="42">
        <v>14</v>
      </c>
      <c r="E13" s="40" t="s">
        <v>139</v>
      </c>
      <c r="F13" s="42"/>
      <c r="G13" s="42">
        <f>B13*D13/1000</f>
        <v>0.014</v>
      </c>
      <c r="H13" s="42"/>
      <c r="I13" s="43">
        <f>C13*D13/1000</f>
        <v>0.014</v>
      </c>
      <c r="J13" s="39"/>
      <c r="K13" s="39"/>
    </row>
    <row r="14" spans="1:11" s="35" customFormat="1" ht="12">
      <c r="A14" s="41" t="s">
        <v>317</v>
      </c>
      <c r="B14" s="40">
        <v>30</v>
      </c>
      <c r="C14" s="40">
        <v>30</v>
      </c>
      <c r="D14" s="42">
        <v>8.13</v>
      </c>
      <c r="E14" s="40" t="s">
        <v>127</v>
      </c>
      <c r="F14" s="42">
        <f>B14*D14/1000</f>
        <v>0.24390000000000003</v>
      </c>
      <c r="G14" s="40"/>
      <c r="H14" s="42">
        <f>C14*D14/1000</f>
        <v>0.24390000000000003</v>
      </c>
      <c r="I14" s="38"/>
      <c r="J14" s="39"/>
      <c r="K14" s="39"/>
    </row>
    <row r="15" spans="1:11" s="35" customFormat="1" ht="12">
      <c r="A15" s="41" t="s">
        <v>317</v>
      </c>
      <c r="B15" s="40">
        <v>30</v>
      </c>
      <c r="C15" s="40">
        <v>30</v>
      </c>
      <c r="D15" s="42">
        <v>2.53</v>
      </c>
      <c r="E15" s="40" t="s">
        <v>124</v>
      </c>
      <c r="F15" s="42"/>
      <c r="G15" s="42">
        <f>B15*D15/1000</f>
        <v>0.0759</v>
      </c>
      <c r="H15" s="42"/>
      <c r="I15" s="43">
        <f>C15*D15/1000</f>
        <v>0.0759</v>
      </c>
      <c r="J15" s="39"/>
      <c r="K15" s="39"/>
    </row>
    <row r="16" spans="1:11" s="35" customFormat="1" ht="36">
      <c r="A16" s="36" t="s">
        <v>319</v>
      </c>
      <c r="B16" s="40">
        <v>150</v>
      </c>
      <c r="C16" s="40">
        <v>150</v>
      </c>
      <c r="D16" s="42"/>
      <c r="E16" s="40"/>
      <c r="F16" s="42"/>
      <c r="G16" s="42"/>
      <c r="H16" s="42"/>
      <c r="I16" s="43"/>
      <c r="J16" s="39">
        <v>194</v>
      </c>
      <c r="K16" s="39">
        <v>194</v>
      </c>
    </row>
    <row r="17" spans="1:11" s="35" customFormat="1" ht="12">
      <c r="A17" s="41" t="s">
        <v>320</v>
      </c>
      <c r="B17" s="40">
        <v>48</v>
      </c>
      <c r="C17" s="40">
        <v>48</v>
      </c>
      <c r="D17" s="42">
        <v>10</v>
      </c>
      <c r="E17" s="44" t="s">
        <v>139</v>
      </c>
      <c r="F17" s="42">
        <f>B17*D17/1000</f>
        <v>0.48</v>
      </c>
      <c r="G17" s="40"/>
      <c r="H17" s="42">
        <f>C17*D17/1000</f>
        <v>0.48</v>
      </c>
      <c r="I17" s="38"/>
      <c r="J17" s="39"/>
      <c r="K17" s="39"/>
    </row>
    <row r="18" spans="1:11" s="35" customFormat="1" ht="12">
      <c r="A18" s="41" t="s">
        <v>144</v>
      </c>
      <c r="B18" s="40">
        <v>1</v>
      </c>
      <c r="C18" s="40">
        <v>1</v>
      </c>
      <c r="D18" s="42">
        <v>14</v>
      </c>
      <c r="E18" s="44" t="s">
        <v>139</v>
      </c>
      <c r="F18" s="42"/>
      <c r="G18" s="42">
        <f>B18*D18/1000</f>
        <v>0.014</v>
      </c>
      <c r="H18" s="42"/>
      <c r="I18" s="43">
        <f>C18*D18/1000</f>
        <v>0.014</v>
      </c>
      <c r="J18" s="39"/>
      <c r="K18" s="39"/>
    </row>
    <row r="19" spans="1:11" s="35" customFormat="1" ht="12">
      <c r="A19" s="41" t="s">
        <v>95</v>
      </c>
      <c r="B19" s="40">
        <v>5</v>
      </c>
      <c r="C19" s="40">
        <v>5</v>
      </c>
      <c r="D19" s="42">
        <v>300</v>
      </c>
      <c r="E19" s="44" t="s">
        <v>139</v>
      </c>
      <c r="F19" s="42">
        <f>B19*D19/1000</f>
        <v>1.5</v>
      </c>
      <c r="G19" s="42"/>
      <c r="H19" s="42">
        <v>3.16</v>
      </c>
      <c r="I19" s="43"/>
      <c r="J19" s="39"/>
      <c r="K19" s="39"/>
    </row>
    <row r="20" spans="1:11" s="35" customFormat="1" ht="60">
      <c r="A20" s="36" t="s">
        <v>255</v>
      </c>
      <c r="B20" s="40">
        <v>75</v>
      </c>
      <c r="C20" s="40">
        <v>100</v>
      </c>
      <c r="D20" s="52"/>
      <c r="E20" s="53"/>
      <c r="F20" s="42"/>
      <c r="G20" s="40"/>
      <c r="H20" s="42"/>
      <c r="I20" s="38"/>
      <c r="J20" s="39">
        <v>53</v>
      </c>
      <c r="K20" s="39">
        <v>71</v>
      </c>
    </row>
    <row r="21" spans="1:11" s="35" customFormat="1" ht="24">
      <c r="A21" s="41" t="s">
        <v>256</v>
      </c>
      <c r="B21" s="40">
        <v>36</v>
      </c>
      <c r="C21" s="40">
        <v>48</v>
      </c>
      <c r="D21" s="52">
        <v>25</v>
      </c>
      <c r="E21" s="53" t="s">
        <v>139</v>
      </c>
      <c r="F21" s="72">
        <f>B21*D21/1000</f>
        <v>0.9</v>
      </c>
      <c r="G21" s="72">
        <v>0</v>
      </c>
      <c r="H21" s="72">
        <f>C21*D21/1000</f>
        <v>1.2</v>
      </c>
      <c r="I21" s="73">
        <v>0</v>
      </c>
      <c r="J21" s="39"/>
      <c r="K21" s="39"/>
    </row>
    <row r="22" spans="1:11" s="35" customFormat="1" ht="12">
      <c r="A22" s="41" t="s">
        <v>257</v>
      </c>
      <c r="B22" s="40">
        <v>28.5</v>
      </c>
      <c r="C22" s="40">
        <v>38</v>
      </c>
      <c r="D22" s="52">
        <v>35</v>
      </c>
      <c r="E22" s="53" t="s">
        <v>139</v>
      </c>
      <c r="F22" s="72">
        <f>B22*D22/1000</f>
        <v>0.9975</v>
      </c>
      <c r="G22" s="72">
        <v>0</v>
      </c>
      <c r="H22" s="72">
        <f>C22*D22/1000</f>
        <v>1.33</v>
      </c>
      <c r="I22" s="73">
        <v>0</v>
      </c>
      <c r="J22" s="39"/>
      <c r="K22" s="39"/>
    </row>
    <row r="23" spans="1:11" s="35" customFormat="1" ht="12">
      <c r="A23" s="41" t="s">
        <v>258</v>
      </c>
      <c r="B23" s="40">
        <v>9</v>
      </c>
      <c r="C23" s="40">
        <v>11.9</v>
      </c>
      <c r="D23" s="52">
        <v>19</v>
      </c>
      <c r="E23" s="53" t="s">
        <v>139</v>
      </c>
      <c r="F23" s="72">
        <f>B23*D23/1000</f>
        <v>0.171</v>
      </c>
      <c r="G23" s="72">
        <v>0</v>
      </c>
      <c r="H23" s="72">
        <f>C23*D23/1000</f>
        <v>0.2261</v>
      </c>
      <c r="I23" s="73">
        <v>0</v>
      </c>
      <c r="J23" s="39"/>
      <c r="K23" s="39"/>
    </row>
    <row r="24" spans="1:11" s="35" customFormat="1" ht="12">
      <c r="A24" s="41" t="s">
        <v>39</v>
      </c>
      <c r="B24" s="40">
        <v>3.75</v>
      </c>
      <c r="C24" s="40">
        <v>5</v>
      </c>
      <c r="D24" s="52">
        <v>90</v>
      </c>
      <c r="E24" s="53" t="s">
        <v>139</v>
      </c>
      <c r="F24" s="70"/>
      <c r="G24" s="72">
        <f>B24*D24/1000</f>
        <v>0.3375</v>
      </c>
      <c r="H24" s="72"/>
      <c r="I24" s="73">
        <f>C24*D24/1000</f>
        <v>0.45</v>
      </c>
      <c r="J24" s="39"/>
      <c r="K24" s="39"/>
    </row>
    <row r="25" spans="1:11" s="35" customFormat="1" ht="12">
      <c r="A25" s="41" t="s">
        <v>259</v>
      </c>
      <c r="B25" s="40">
        <v>1</v>
      </c>
      <c r="C25" s="40">
        <v>1</v>
      </c>
      <c r="D25" s="52">
        <v>14</v>
      </c>
      <c r="E25" s="53" t="s">
        <v>139</v>
      </c>
      <c r="F25" s="70"/>
      <c r="G25" s="72">
        <f>B25*D25/1000</f>
        <v>0.014</v>
      </c>
      <c r="H25" s="72"/>
      <c r="I25" s="73">
        <f>C25*D25/1000</f>
        <v>0.014</v>
      </c>
      <c r="J25" s="39"/>
      <c r="K25" s="39"/>
    </row>
    <row r="26" spans="1:11" s="35" customFormat="1" ht="12">
      <c r="A26" s="41" t="s">
        <v>82</v>
      </c>
      <c r="B26" s="40">
        <v>1</v>
      </c>
      <c r="C26" s="40">
        <v>1</v>
      </c>
      <c r="D26" s="52">
        <v>44</v>
      </c>
      <c r="E26" s="53" t="s">
        <v>139</v>
      </c>
      <c r="F26" s="70"/>
      <c r="G26" s="72">
        <f>B26*D26/1000</f>
        <v>0.044</v>
      </c>
      <c r="H26" s="72"/>
      <c r="I26" s="73">
        <f>C26*D26/1000</f>
        <v>0.044</v>
      </c>
      <c r="J26" s="39"/>
      <c r="K26" s="39"/>
    </row>
    <row r="27" spans="1:11" s="35" customFormat="1" ht="24">
      <c r="A27" s="36" t="s">
        <v>326</v>
      </c>
      <c r="B27" s="40">
        <v>150</v>
      </c>
      <c r="C27" s="40">
        <v>150</v>
      </c>
      <c r="D27" s="42">
        <v>168</v>
      </c>
      <c r="E27" s="40" t="s">
        <v>124</v>
      </c>
      <c r="F27" s="42">
        <f>B27*D27/1000</f>
        <v>25.2</v>
      </c>
      <c r="G27" s="42"/>
      <c r="H27" s="42">
        <f>C27*D27/1000</f>
        <v>25.2</v>
      </c>
      <c r="I27" s="43"/>
      <c r="J27" s="39">
        <v>60</v>
      </c>
      <c r="K27" s="39">
        <v>60</v>
      </c>
    </row>
    <row r="28" spans="1:11" s="35" customFormat="1" ht="48">
      <c r="A28" s="36" t="s">
        <v>191</v>
      </c>
      <c r="B28" s="40">
        <v>200</v>
      </c>
      <c r="C28" s="40">
        <v>200</v>
      </c>
      <c r="D28" s="42"/>
      <c r="E28" s="40"/>
      <c r="F28" s="42"/>
      <c r="G28" s="42"/>
      <c r="H28" s="42"/>
      <c r="I28" s="43"/>
      <c r="J28" s="39">
        <v>129</v>
      </c>
      <c r="K28" s="39">
        <v>129</v>
      </c>
    </row>
    <row r="29" spans="1:11" s="35" customFormat="1" ht="12">
      <c r="A29" s="41" t="s">
        <v>182</v>
      </c>
      <c r="B29" s="40">
        <v>20</v>
      </c>
      <c r="C29" s="40">
        <v>20</v>
      </c>
      <c r="D29" s="45">
        <v>249</v>
      </c>
      <c r="E29" s="44" t="s">
        <v>139</v>
      </c>
      <c r="F29" s="42">
        <f>B29*D29/1000</f>
        <v>4.98</v>
      </c>
      <c r="G29" s="42"/>
      <c r="H29" s="42">
        <f>C29*D29/1000</f>
        <v>4.98</v>
      </c>
      <c r="I29" s="43"/>
      <c r="J29" s="39"/>
      <c r="K29" s="39"/>
    </row>
    <row r="30" spans="1:11" s="35" customFormat="1" ht="12">
      <c r="A30" s="41" t="s">
        <v>82</v>
      </c>
      <c r="B30" s="40">
        <v>20</v>
      </c>
      <c r="C30" s="40">
        <v>20</v>
      </c>
      <c r="D30" s="42">
        <v>44</v>
      </c>
      <c r="E30" s="40" t="s">
        <v>127</v>
      </c>
      <c r="F30" s="70"/>
      <c r="G30" s="72">
        <f>B30*D30/1000</f>
        <v>0.88</v>
      </c>
      <c r="H30" s="72"/>
      <c r="I30" s="73">
        <f>C30*D30/1000</f>
        <v>0.88</v>
      </c>
      <c r="J30" s="39"/>
      <c r="K30" s="39"/>
    </row>
    <row r="31" spans="1:11" s="35" customFormat="1" ht="36">
      <c r="A31" s="55" t="s">
        <v>286</v>
      </c>
      <c r="B31" s="38">
        <v>50</v>
      </c>
      <c r="C31" s="38">
        <v>50</v>
      </c>
      <c r="D31" s="38"/>
      <c r="E31" s="38"/>
      <c r="F31" s="42"/>
      <c r="G31" s="42"/>
      <c r="H31" s="42"/>
      <c r="I31" s="43"/>
      <c r="J31" s="39">
        <v>107</v>
      </c>
      <c r="K31" s="39">
        <v>107</v>
      </c>
    </row>
    <row r="32" spans="1:11" s="35" customFormat="1" ht="12">
      <c r="A32" s="62" t="s">
        <v>80</v>
      </c>
      <c r="B32" s="38">
        <v>39</v>
      </c>
      <c r="C32" s="38">
        <v>39</v>
      </c>
      <c r="D32" s="38">
        <v>16</v>
      </c>
      <c r="E32" s="38" t="s">
        <v>139</v>
      </c>
      <c r="F32" s="42">
        <f>B32*D32/1000</f>
        <v>0.624</v>
      </c>
      <c r="G32" s="42"/>
      <c r="H32" s="42">
        <f>C32*D32/1000</f>
        <v>0.624</v>
      </c>
      <c r="I32" s="43"/>
      <c r="J32" s="39"/>
      <c r="K32" s="39"/>
    </row>
    <row r="33" spans="1:11" s="35" customFormat="1" ht="12">
      <c r="A33" s="62" t="s">
        <v>82</v>
      </c>
      <c r="B33" s="38">
        <v>1</v>
      </c>
      <c r="C33" s="38">
        <v>1</v>
      </c>
      <c r="D33" s="38">
        <v>44</v>
      </c>
      <c r="E33" s="38" t="s">
        <v>139</v>
      </c>
      <c r="F33" s="42"/>
      <c r="G33" s="42">
        <f>B33*D33/1000</f>
        <v>0.044</v>
      </c>
      <c r="H33" s="42"/>
      <c r="I33" s="43">
        <f>C33*D33/1000</f>
        <v>0.044</v>
      </c>
      <c r="J33" s="39"/>
      <c r="K33" s="39"/>
    </row>
    <row r="34" spans="1:11" s="35" customFormat="1" ht="12">
      <c r="A34" s="62" t="s">
        <v>269</v>
      </c>
      <c r="B34" s="38">
        <v>1.35</v>
      </c>
      <c r="C34" s="38">
        <v>1.35</v>
      </c>
      <c r="D34" s="38">
        <v>111</v>
      </c>
      <c r="E34" s="38" t="s">
        <v>139</v>
      </c>
      <c r="F34" s="42">
        <f>B34*D34/1000</f>
        <v>0.14985</v>
      </c>
      <c r="G34" s="42"/>
      <c r="H34" s="42">
        <f>C34*D34/1000</f>
        <v>0.14985</v>
      </c>
      <c r="I34" s="43"/>
      <c r="J34" s="39"/>
      <c r="K34" s="39"/>
    </row>
    <row r="35" spans="1:11" s="35" customFormat="1" ht="12">
      <c r="A35" s="62" t="s">
        <v>84</v>
      </c>
      <c r="B35" s="38">
        <v>0.95</v>
      </c>
      <c r="C35" s="38">
        <v>0.95</v>
      </c>
      <c r="D35" s="38">
        <v>98</v>
      </c>
      <c r="E35" s="38" t="s">
        <v>139</v>
      </c>
      <c r="F35" s="42">
        <f>B35*D35/1000</f>
        <v>0.09309999999999999</v>
      </c>
      <c r="G35" s="42"/>
      <c r="H35" s="42">
        <f>C35*D35/1000</f>
        <v>0.09309999999999999</v>
      </c>
      <c r="I35" s="43"/>
      <c r="J35" s="39"/>
      <c r="K35" s="39"/>
    </row>
    <row r="36" spans="1:11" s="35" customFormat="1" ht="12">
      <c r="A36" s="62" t="s">
        <v>144</v>
      </c>
      <c r="B36" s="38">
        <v>0.5</v>
      </c>
      <c r="C36" s="38">
        <v>0.5</v>
      </c>
      <c r="D36" s="38">
        <v>14</v>
      </c>
      <c r="E36" s="38" t="s">
        <v>139</v>
      </c>
      <c r="F36" s="42"/>
      <c r="G36" s="42">
        <f>B36*D36/1000</f>
        <v>0.007</v>
      </c>
      <c r="H36" s="42"/>
      <c r="I36" s="43">
        <f>C36*D36/1000</f>
        <v>0.007</v>
      </c>
      <c r="J36" s="39"/>
      <c r="K36" s="39"/>
    </row>
    <row r="37" spans="1:11" s="35" customFormat="1" ht="12">
      <c r="A37" s="62" t="s">
        <v>156</v>
      </c>
      <c r="B37" s="38">
        <v>0.1</v>
      </c>
      <c r="C37" s="38">
        <v>0.1</v>
      </c>
      <c r="D37" s="38">
        <v>90</v>
      </c>
      <c r="E37" s="38" t="s">
        <v>139</v>
      </c>
      <c r="F37" s="42"/>
      <c r="G37" s="42">
        <f>B37*D37/1000</f>
        <v>0.009</v>
      </c>
      <c r="H37" s="42"/>
      <c r="I37" s="43">
        <f>C37*D37/1000</f>
        <v>0.009</v>
      </c>
      <c r="J37" s="39"/>
      <c r="K37" s="39"/>
    </row>
    <row r="38" spans="1:11" s="35" customFormat="1" ht="12">
      <c r="A38" s="62"/>
      <c r="B38" s="38"/>
      <c r="C38" s="38"/>
      <c r="D38" s="38"/>
      <c r="E38" s="38"/>
      <c r="F38" s="42"/>
      <c r="G38" s="42"/>
      <c r="H38" s="42"/>
      <c r="I38" s="43"/>
      <c r="J38" s="39"/>
      <c r="K38" s="39"/>
    </row>
    <row r="39" spans="1:11" s="35" customFormat="1" ht="12">
      <c r="A39" s="55" t="s">
        <v>150</v>
      </c>
      <c r="B39" s="38"/>
      <c r="C39" s="38"/>
      <c r="D39" s="38"/>
      <c r="E39" s="38"/>
      <c r="F39" s="42">
        <f>SUM(F8:F37)</f>
        <v>42.54535</v>
      </c>
      <c r="G39" s="42">
        <f>SUM(G8:G37)</f>
        <v>1.7093999999999998</v>
      </c>
      <c r="H39" s="42">
        <f>SUM(H8:H37)</f>
        <v>44.89295</v>
      </c>
      <c r="I39" s="43">
        <f>SUM(I8:I37)</f>
        <v>1.8219</v>
      </c>
      <c r="J39" s="39">
        <f>SUM(J7:J37)</f>
        <v>737</v>
      </c>
      <c r="K39" s="39">
        <f>SUM(K7:K38)</f>
        <v>755</v>
      </c>
    </row>
    <row r="41" spans="1:7" ht="15" customHeight="1">
      <c r="A41" s="46"/>
      <c r="B41" s="50" t="s">
        <v>145</v>
      </c>
      <c r="C41" s="46"/>
      <c r="D41" s="150" t="s">
        <v>151</v>
      </c>
      <c r="E41" s="150"/>
      <c r="F41" s="150" t="s">
        <v>146</v>
      </c>
      <c r="G41" s="150"/>
    </row>
    <row r="42" spans="1:7" ht="15">
      <c r="A42" s="36"/>
      <c r="B42" s="141" t="s">
        <v>14</v>
      </c>
      <c r="C42" s="141"/>
      <c r="D42" s="142"/>
      <c r="E42" s="141" t="s">
        <v>15</v>
      </c>
      <c r="F42" s="141"/>
      <c r="G42" s="142"/>
    </row>
    <row r="43" spans="1:7" ht="24.75">
      <c r="A43" s="36"/>
      <c r="B43" s="36" t="s">
        <v>147</v>
      </c>
      <c r="C43" s="36" t="s">
        <v>148</v>
      </c>
      <c r="D43" s="36" t="s">
        <v>149</v>
      </c>
      <c r="E43" s="36" t="s">
        <v>147</v>
      </c>
      <c r="F43" s="36" t="s">
        <v>148</v>
      </c>
      <c r="G43" s="36" t="s">
        <v>149</v>
      </c>
    </row>
    <row r="44" spans="1:7" ht="24.75">
      <c r="A44" s="36" t="s">
        <v>322</v>
      </c>
      <c r="B44" s="36">
        <v>7.8</v>
      </c>
      <c r="C44" s="36">
        <v>14.4</v>
      </c>
      <c r="D44" s="36">
        <v>8.1</v>
      </c>
      <c r="E44" s="36">
        <v>7.8</v>
      </c>
      <c r="F44" s="36">
        <v>14.4</v>
      </c>
      <c r="G44" s="36">
        <v>8.1</v>
      </c>
    </row>
    <row r="45" spans="1:7" ht="15">
      <c r="A45" s="36" t="s">
        <v>321</v>
      </c>
      <c r="B45" s="36">
        <v>4.5</v>
      </c>
      <c r="C45" s="36">
        <v>4.9</v>
      </c>
      <c r="D45" s="36">
        <v>32.7</v>
      </c>
      <c r="E45" s="36">
        <v>4.5</v>
      </c>
      <c r="F45" s="36">
        <v>4.9</v>
      </c>
      <c r="G45" s="36">
        <v>32.7</v>
      </c>
    </row>
    <row r="46" spans="1:7" ht="36.75">
      <c r="A46" s="36" t="s">
        <v>193</v>
      </c>
      <c r="B46" s="36">
        <v>0.6</v>
      </c>
      <c r="C46" s="36"/>
      <c r="D46" s="36">
        <v>31.5</v>
      </c>
      <c r="E46" s="36">
        <v>0.6</v>
      </c>
      <c r="F46" s="36"/>
      <c r="G46" s="36">
        <v>31.5</v>
      </c>
    </row>
    <row r="47" spans="1:7" ht="36.75">
      <c r="A47" s="55" t="s">
        <v>323</v>
      </c>
      <c r="B47" s="63">
        <v>0.7</v>
      </c>
      <c r="C47" s="63">
        <v>4.5</v>
      </c>
      <c r="D47" s="63">
        <v>2.4</v>
      </c>
      <c r="E47" s="63">
        <v>1</v>
      </c>
      <c r="F47" s="63">
        <v>6</v>
      </c>
      <c r="G47" s="63">
        <v>3.2</v>
      </c>
    </row>
    <row r="48" spans="1:7" ht="15">
      <c r="A48" s="55" t="s">
        <v>324</v>
      </c>
      <c r="B48" s="36">
        <v>2.3</v>
      </c>
      <c r="C48" s="36">
        <v>0.4</v>
      </c>
      <c r="D48" s="36">
        <v>24.9</v>
      </c>
      <c r="E48" s="36">
        <v>2.3</v>
      </c>
      <c r="F48" s="36">
        <v>0.4</v>
      </c>
      <c r="G48" s="36">
        <v>24.9</v>
      </c>
    </row>
    <row r="49" spans="1:7" ht="15">
      <c r="A49" s="55" t="s">
        <v>327</v>
      </c>
      <c r="B49" s="36"/>
      <c r="C49" s="36"/>
      <c r="D49" s="36">
        <v>8.1</v>
      </c>
      <c r="E49" s="36"/>
      <c r="F49" s="36"/>
      <c r="G49" s="36">
        <v>8.1</v>
      </c>
    </row>
    <row r="50" spans="1:7" ht="15">
      <c r="A50" s="36" t="s">
        <v>150</v>
      </c>
      <c r="B50" s="36">
        <f aca="true" t="shared" si="0" ref="B50:G50">SUM(B44:B49)</f>
        <v>15.899999999999999</v>
      </c>
      <c r="C50" s="36">
        <f t="shared" si="0"/>
        <v>24.2</v>
      </c>
      <c r="D50" s="36">
        <f t="shared" si="0"/>
        <v>107.70000000000002</v>
      </c>
      <c r="E50" s="36">
        <f t="shared" si="0"/>
        <v>16.2</v>
      </c>
      <c r="F50" s="36">
        <f t="shared" si="0"/>
        <v>25.7</v>
      </c>
      <c r="G50" s="36">
        <f t="shared" si="0"/>
        <v>108.5</v>
      </c>
    </row>
  </sheetData>
  <sheetProtection/>
  <mergeCells count="9">
    <mergeCell ref="J3:K3"/>
    <mergeCell ref="D41:E41"/>
    <mergeCell ref="F41:G41"/>
    <mergeCell ref="B42:D42"/>
    <mergeCell ref="E42:G42"/>
    <mergeCell ref="D3:D4"/>
    <mergeCell ref="B3:C3"/>
    <mergeCell ref="E3:E4"/>
    <mergeCell ref="G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46"/>
  <sheetViews>
    <sheetView zoomScalePageLayoutView="0" workbookViewId="0" topLeftCell="A19">
      <selection activeCell="D47" sqref="D47"/>
    </sheetView>
  </sheetViews>
  <sheetFormatPr defaultColWidth="9.140625" defaultRowHeight="15"/>
  <cols>
    <col min="1" max="1" width="12.57421875" style="0" customWidth="1"/>
    <col min="2" max="2" width="7.421875" style="0" customWidth="1"/>
    <col min="3" max="3" width="5.140625" style="0" customWidth="1"/>
    <col min="4" max="4" width="6.57421875" style="0" bestFit="1" customWidth="1"/>
    <col min="5" max="5" width="7.421875" style="0" customWidth="1"/>
    <col min="6" max="9" width="7.421875" style="0" bestFit="1" customWidth="1"/>
    <col min="10" max="10" width="5.421875" style="0" customWidth="1"/>
    <col min="11" max="11" width="6.140625" style="0" customWidth="1"/>
  </cols>
  <sheetData>
    <row r="1" s="35" customFormat="1" ht="2.25" customHeight="1" thickBot="1"/>
    <row r="2" spans="1:2" s="35" customFormat="1" ht="15.75" hidden="1" thickBot="1">
      <c r="A2" t="s">
        <v>163</v>
      </c>
      <c r="B2"/>
    </row>
    <row r="3" spans="1:11" s="35" customFormat="1" ht="12">
      <c r="A3" s="34" t="s">
        <v>1</v>
      </c>
      <c r="B3" s="153" t="s">
        <v>87</v>
      </c>
      <c r="C3" s="154"/>
      <c r="D3" s="151" t="s">
        <v>90</v>
      </c>
      <c r="E3" s="151" t="s">
        <v>153</v>
      </c>
      <c r="F3" s="47"/>
      <c r="G3" s="141"/>
      <c r="H3" s="141"/>
      <c r="I3" s="142"/>
      <c r="J3" s="141" t="s">
        <v>93</v>
      </c>
      <c r="K3" s="142"/>
    </row>
    <row r="4" spans="1:11" s="35" customFormat="1" ht="67.5">
      <c r="A4" s="36" t="s">
        <v>290</v>
      </c>
      <c r="B4" s="51" t="s">
        <v>14</v>
      </c>
      <c r="C4" s="51" t="s">
        <v>15</v>
      </c>
      <c r="D4" s="152"/>
      <c r="E4" s="152"/>
      <c r="F4" s="49" t="s">
        <v>143</v>
      </c>
      <c r="G4" s="49" t="s">
        <v>141</v>
      </c>
      <c r="H4" s="49" t="s">
        <v>140</v>
      </c>
      <c r="I4" s="49" t="s">
        <v>142</v>
      </c>
      <c r="J4" s="49" t="s">
        <v>14</v>
      </c>
      <c r="K4" s="49" t="s">
        <v>15</v>
      </c>
    </row>
    <row r="5" spans="1:11" s="35" customFormat="1" ht="24.75" customHeight="1">
      <c r="A5" s="36" t="s">
        <v>312</v>
      </c>
      <c r="B5" s="37"/>
      <c r="C5" s="37"/>
      <c r="D5" s="37"/>
      <c r="E5" s="37"/>
      <c r="F5" s="37"/>
      <c r="G5" s="37"/>
      <c r="H5" s="37"/>
      <c r="I5" s="38"/>
      <c r="J5" s="39"/>
      <c r="K5" s="38"/>
    </row>
    <row r="6" spans="1:11" s="35" customFormat="1" ht="24">
      <c r="A6" s="36" t="s">
        <v>328</v>
      </c>
      <c r="B6" s="40" t="s">
        <v>331</v>
      </c>
      <c r="C6" s="40" t="s">
        <v>331</v>
      </c>
      <c r="D6" s="42"/>
      <c r="E6" s="40"/>
      <c r="F6" s="40"/>
      <c r="G6" s="40"/>
      <c r="H6" s="42"/>
      <c r="I6" s="38"/>
      <c r="J6" s="39">
        <v>427</v>
      </c>
      <c r="K6" s="39">
        <v>427</v>
      </c>
    </row>
    <row r="7" spans="1:11" s="35" customFormat="1" ht="12">
      <c r="A7" s="41" t="s">
        <v>329</v>
      </c>
      <c r="B7" s="40">
        <v>87</v>
      </c>
      <c r="C7" s="40">
        <v>87</v>
      </c>
      <c r="D7" s="42">
        <v>259</v>
      </c>
      <c r="E7" s="40" t="s">
        <v>124</v>
      </c>
      <c r="F7" s="42">
        <f>B7*D7/1000</f>
        <v>22.533</v>
      </c>
      <c r="G7" s="42"/>
      <c r="H7" s="42">
        <f>C7*D7/1000</f>
        <v>22.533</v>
      </c>
      <c r="I7" s="43"/>
      <c r="J7" s="39"/>
      <c r="K7" s="39"/>
    </row>
    <row r="8" spans="1:11" s="35" customFormat="1" ht="12">
      <c r="A8" s="41" t="s">
        <v>330</v>
      </c>
      <c r="B8" s="40">
        <v>51</v>
      </c>
      <c r="C8" s="40">
        <v>51</v>
      </c>
      <c r="D8" s="42">
        <v>51.5</v>
      </c>
      <c r="E8" s="40" t="s">
        <v>124</v>
      </c>
      <c r="F8" s="42"/>
      <c r="G8" s="42">
        <f>B8*D8/1000</f>
        <v>2.6265</v>
      </c>
      <c r="H8" s="42"/>
      <c r="I8" s="43">
        <v>0.78</v>
      </c>
      <c r="J8" s="39"/>
      <c r="K8" s="39"/>
    </row>
    <row r="9" spans="1:11" s="35" customFormat="1" ht="12">
      <c r="A9" s="41" t="s">
        <v>156</v>
      </c>
      <c r="B9" s="40">
        <v>7.5</v>
      </c>
      <c r="C9" s="40">
        <v>7.5</v>
      </c>
      <c r="D9" s="42">
        <v>90</v>
      </c>
      <c r="E9" s="40" t="s">
        <v>124</v>
      </c>
      <c r="F9" s="42"/>
      <c r="G9" s="42">
        <f>B9*D9/1000</f>
        <v>0.675</v>
      </c>
      <c r="H9" s="42"/>
      <c r="I9" s="43">
        <v>0.78</v>
      </c>
      <c r="J9" s="39"/>
      <c r="K9" s="39"/>
    </row>
    <row r="10" spans="1:11" s="35" customFormat="1" ht="12">
      <c r="A10" s="41" t="s">
        <v>302</v>
      </c>
      <c r="B10" s="40">
        <v>9</v>
      </c>
      <c r="C10" s="40">
        <v>9</v>
      </c>
      <c r="D10" s="42">
        <v>19</v>
      </c>
      <c r="E10" s="40" t="s">
        <v>124</v>
      </c>
      <c r="F10" s="42">
        <f>B10*D10/1000</f>
        <v>0.171</v>
      </c>
      <c r="G10" s="42"/>
      <c r="H10" s="42">
        <f>C10*D10/1000</f>
        <v>0.171</v>
      </c>
      <c r="I10" s="43"/>
      <c r="J10" s="39"/>
      <c r="K10" s="39"/>
    </row>
    <row r="11" spans="1:11" s="35" customFormat="1" ht="12">
      <c r="A11" s="41" t="s">
        <v>144</v>
      </c>
      <c r="B11" s="40">
        <v>1</v>
      </c>
      <c r="C11" s="40">
        <v>1</v>
      </c>
      <c r="D11" s="42">
        <v>14</v>
      </c>
      <c r="E11" s="40" t="s">
        <v>124</v>
      </c>
      <c r="F11" s="42">
        <v>0</v>
      </c>
      <c r="G11" s="42">
        <f>B11*D11/1000</f>
        <v>0.014</v>
      </c>
      <c r="H11" s="42">
        <v>0</v>
      </c>
      <c r="I11" s="43">
        <v>0</v>
      </c>
      <c r="J11" s="39"/>
      <c r="K11" s="39"/>
    </row>
    <row r="12" spans="1:11" s="35" customFormat="1" ht="12">
      <c r="A12" s="41" t="s">
        <v>315</v>
      </c>
      <c r="B12" s="40">
        <v>120</v>
      </c>
      <c r="C12" s="40">
        <v>120</v>
      </c>
      <c r="D12" s="42"/>
      <c r="E12" s="40" t="s">
        <v>124</v>
      </c>
      <c r="F12" s="42"/>
      <c r="G12" s="40"/>
      <c r="H12" s="42"/>
      <c r="I12" s="43"/>
      <c r="J12" s="39"/>
      <c r="K12" s="39"/>
    </row>
    <row r="13" spans="1:11" s="35" customFormat="1" ht="12">
      <c r="A13" s="41" t="s">
        <v>332</v>
      </c>
      <c r="B13" s="40">
        <v>15</v>
      </c>
      <c r="C13" s="40">
        <v>15</v>
      </c>
      <c r="D13" s="42">
        <v>23</v>
      </c>
      <c r="E13" s="40" t="s">
        <v>124</v>
      </c>
      <c r="F13" s="42">
        <f>B13*D13/1000</f>
        <v>0.345</v>
      </c>
      <c r="G13" s="42"/>
      <c r="H13" s="42">
        <f>C13*D13/1000</f>
        <v>0.345</v>
      </c>
      <c r="I13" s="43"/>
      <c r="J13" s="39"/>
      <c r="K13" s="39"/>
    </row>
    <row r="14" spans="1:11" s="35" customFormat="1" ht="12">
      <c r="A14" s="41" t="s">
        <v>164</v>
      </c>
      <c r="B14" s="40">
        <v>4</v>
      </c>
      <c r="C14" s="40">
        <v>4</v>
      </c>
      <c r="D14" s="42">
        <v>110</v>
      </c>
      <c r="E14" s="40" t="s">
        <v>124</v>
      </c>
      <c r="F14" s="42">
        <f>B14*D14/1000</f>
        <v>0.44</v>
      </c>
      <c r="G14" s="42"/>
      <c r="H14" s="42">
        <f>C14*D14/1000</f>
        <v>0.44</v>
      </c>
      <c r="I14" s="43"/>
      <c r="J14" s="39"/>
      <c r="K14" s="39"/>
    </row>
    <row r="15" spans="1:11" s="35" customFormat="1" ht="60">
      <c r="A15" s="101" t="s">
        <v>179</v>
      </c>
      <c r="B15" s="102">
        <v>100</v>
      </c>
      <c r="C15" s="102">
        <v>100</v>
      </c>
      <c r="D15" s="42"/>
      <c r="E15" s="40"/>
      <c r="F15" s="42"/>
      <c r="G15" s="42"/>
      <c r="H15" s="42"/>
      <c r="I15" s="43"/>
      <c r="J15" s="39">
        <v>76</v>
      </c>
      <c r="K15" s="39">
        <v>76</v>
      </c>
    </row>
    <row r="16" spans="1:11" s="35" customFormat="1" ht="12">
      <c r="A16" s="106" t="s">
        <v>78</v>
      </c>
      <c r="B16" s="102">
        <v>122.5</v>
      </c>
      <c r="C16" s="102">
        <v>122.5</v>
      </c>
      <c r="D16" s="54">
        <v>23</v>
      </c>
      <c r="E16" s="40" t="s">
        <v>124</v>
      </c>
      <c r="F16" s="42">
        <f>B16*D16/1000</f>
        <v>2.8175</v>
      </c>
      <c r="G16" s="42"/>
      <c r="H16" s="42">
        <f>C16*D16/1000</f>
        <v>2.8175</v>
      </c>
      <c r="I16" s="43"/>
      <c r="J16" s="39"/>
      <c r="K16" s="39"/>
    </row>
    <row r="17" spans="1:11" s="35" customFormat="1" ht="12">
      <c r="A17" s="106" t="s">
        <v>82</v>
      </c>
      <c r="B17" s="102">
        <v>1</v>
      </c>
      <c r="C17" s="102">
        <v>1</v>
      </c>
      <c r="D17" s="42">
        <v>44</v>
      </c>
      <c r="E17" s="40" t="s">
        <v>124</v>
      </c>
      <c r="F17" s="42"/>
      <c r="G17" s="42">
        <f>B17*D17/1000</f>
        <v>0.044</v>
      </c>
      <c r="H17" s="42"/>
      <c r="I17" s="43">
        <v>0.78</v>
      </c>
      <c r="J17" s="39"/>
      <c r="K17" s="39"/>
    </row>
    <row r="18" spans="1:11" s="35" customFormat="1" ht="12">
      <c r="A18" s="106" t="s">
        <v>158</v>
      </c>
      <c r="B18" s="102">
        <v>5</v>
      </c>
      <c r="C18" s="102">
        <v>5</v>
      </c>
      <c r="D18" s="42">
        <v>134</v>
      </c>
      <c r="E18" s="40" t="s">
        <v>124</v>
      </c>
      <c r="F18" s="42">
        <f>B18*D18/1000</f>
        <v>0.67</v>
      </c>
      <c r="G18" s="42"/>
      <c r="H18" s="42">
        <f>C18*D18/1000</f>
        <v>0.67</v>
      </c>
      <c r="I18" s="43"/>
      <c r="J18" s="39"/>
      <c r="K18" s="39"/>
    </row>
    <row r="19" spans="1:11" s="35" customFormat="1" ht="12">
      <c r="A19" s="106" t="s">
        <v>152</v>
      </c>
      <c r="B19" s="85">
        <v>1.5</v>
      </c>
      <c r="C19" s="85">
        <v>1.5</v>
      </c>
      <c r="D19" s="42">
        <v>16</v>
      </c>
      <c r="E19" s="40" t="s">
        <v>124</v>
      </c>
      <c r="F19" s="42">
        <f>B19*D19/1000</f>
        <v>0.024</v>
      </c>
      <c r="G19" s="42"/>
      <c r="H19" s="42">
        <f>C19*D19/1000</f>
        <v>0.024</v>
      </c>
      <c r="I19" s="43"/>
      <c r="J19" s="39"/>
      <c r="K19" s="39"/>
    </row>
    <row r="20" spans="1:11" s="35" customFormat="1" ht="24">
      <c r="A20" s="106" t="s">
        <v>212</v>
      </c>
      <c r="B20" s="102">
        <v>2.5</v>
      </c>
      <c r="C20" s="102">
        <v>2.5</v>
      </c>
      <c r="D20" s="42">
        <v>300</v>
      </c>
      <c r="E20" s="40" t="s">
        <v>124</v>
      </c>
      <c r="F20" s="42">
        <f>B20*D20/1000</f>
        <v>0.75</v>
      </c>
      <c r="G20" s="42"/>
      <c r="H20" s="42">
        <f>C20*D20/1000</f>
        <v>0.75</v>
      </c>
      <c r="I20" s="43"/>
      <c r="J20" s="39"/>
      <c r="K20" s="39"/>
    </row>
    <row r="21" spans="1:11" s="35" customFormat="1" ht="36">
      <c r="A21" s="36" t="s">
        <v>199</v>
      </c>
      <c r="B21" s="40" t="s">
        <v>195</v>
      </c>
      <c r="C21" s="40" t="s">
        <v>195</v>
      </c>
      <c r="D21" s="54"/>
      <c r="E21" s="56"/>
      <c r="F21" s="42"/>
      <c r="G21" s="42"/>
      <c r="H21" s="42"/>
      <c r="I21" s="43"/>
      <c r="J21" s="39">
        <v>276</v>
      </c>
      <c r="K21" s="39">
        <v>276</v>
      </c>
    </row>
    <row r="22" spans="1:11" s="35" customFormat="1" ht="12">
      <c r="A22" s="41" t="s">
        <v>154</v>
      </c>
      <c r="B22" s="40">
        <v>94</v>
      </c>
      <c r="C22" s="40">
        <v>94</v>
      </c>
      <c r="D22" s="42">
        <v>262</v>
      </c>
      <c r="E22" s="44" t="s">
        <v>139</v>
      </c>
      <c r="F22" s="42">
        <f>B22*D22/1000</f>
        <v>24.628</v>
      </c>
      <c r="G22" s="42"/>
      <c r="H22" s="42">
        <f>C22*D22/1000</f>
        <v>24.628</v>
      </c>
      <c r="I22" s="43"/>
      <c r="J22" s="39"/>
      <c r="K22" s="39"/>
    </row>
    <row r="23" spans="1:11" s="35" customFormat="1" ht="12">
      <c r="A23" s="41" t="s">
        <v>66</v>
      </c>
      <c r="B23" s="40">
        <v>7</v>
      </c>
      <c r="C23" s="40">
        <v>7</v>
      </c>
      <c r="D23" s="42">
        <v>23</v>
      </c>
      <c r="E23" s="44" t="s">
        <v>139</v>
      </c>
      <c r="F23" s="42">
        <f>B23*D23/1000</f>
        <v>0.161</v>
      </c>
      <c r="G23" s="42"/>
      <c r="H23" s="42">
        <f>C23*D23/1000</f>
        <v>0.161</v>
      </c>
      <c r="I23" s="43"/>
      <c r="J23" s="39"/>
      <c r="K23" s="39"/>
    </row>
    <row r="24" spans="1:11" s="35" customFormat="1" ht="12">
      <c r="A24" s="41" t="s">
        <v>157</v>
      </c>
      <c r="B24" s="40">
        <v>3</v>
      </c>
      <c r="C24" s="40">
        <v>3</v>
      </c>
      <c r="D24" s="42">
        <v>66</v>
      </c>
      <c r="E24" s="44" t="s">
        <v>139</v>
      </c>
      <c r="F24" s="42">
        <f>B24*D24/1000</f>
        <v>0.198</v>
      </c>
      <c r="G24" s="42"/>
      <c r="H24" s="42">
        <f>C24*D24/1000</f>
        <v>0.198</v>
      </c>
      <c r="I24" s="43"/>
      <c r="J24" s="39"/>
      <c r="K24" s="39"/>
    </row>
    <row r="25" spans="1:11" s="35" customFormat="1" ht="12">
      <c r="A25" s="41" t="s">
        <v>155</v>
      </c>
      <c r="B25" s="40">
        <v>3</v>
      </c>
      <c r="C25" s="40">
        <v>3</v>
      </c>
      <c r="D25" s="42">
        <v>4.3</v>
      </c>
      <c r="E25" s="44" t="s">
        <v>124</v>
      </c>
      <c r="F25" s="42">
        <v>0.32</v>
      </c>
      <c r="G25" s="42"/>
      <c r="H25" s="42">
        <v>0.32</v>
      </c>
      <c r="I25" s="43"/>
      <c r="J25" s="39"/>
      <c r="K25" s="39"/>
    </row>
    <row r="26" spans="1:11" s="35" customFormat="1" ht="12">
      <c r="A26" s="41" t="s">
        <v>156</v>
      </c>
      <c r="B26" s="40">
        <v>3</v>
      </c>
      <c r="C26" s="40">
        <v>3</v>
      </c>
      <c r="D26" s="42">
        <v>90</v>
      </c>
      <c r="E26" s="44" t="s">
        <v>139</v>
      </c>
      <c r="F26" s="42">
        <v>0</v>
      </c>
      <c r="G26" s="42">
        <f>B26*D26/1000</f>
        <v>0.27</v>
      </c>
      <c r="H26" s="42">
        <v>0</v>
      </c>
      <c r="I26" s="43">
        <v>0</v>
      </c>
      <c r="J26" s="39"/>
      <c r="K26" s="39"/>
    </row>
    <row r="27" spans="1:11" s="35" customFormat="1" ht="12">
      <c r="A27" s="41" t="s">
        <v>82</v>
      </c>
      <c r="B27" s="40">
        <v>7</v>
      </c>
      <c r="C27" s="40">
        <v>7</v>
      </c>
      <c r="D27" s="54">
        <v>44</v>
      </c>
      <c r="E27" s="56" t="s">
        <v>139</v>
      </c>
      <c r="F27" s="42">
        <v>0</v>
      </c>
      <c r="G27" s="42">
        <f>B27*D27/1000</f>
        <v>0.308</v>
      </c>
      <c r="H27" s="42">
        <v>0</v>
      </c>
      <c r="I27" s="43">
        <v>0</v>
      </c>
      <c r="J27" s="39"/>
      <c r="K27" s="39"/>
    </row>
    <row r="28" spans="1:11" s="35" customFormat="1" ht="12">
      <c r="A28" s="41" t="s">
        <v>158</v>
      </c>
      <c r="B28" s="40">
        <v>3</v>
      </c>
      <c r="C28" s="40">
        <v>3</v>
      </c>
      <c r="D28" s="54">
        <v>134</v>
      </c>
      <c r="E28" s="56" t="s">
        <v>139</v>
      </c>
      <c r="F28" s="42">
        <f>B28*D28/1000</f>
        <v>0.402</v>
      </c>
      <c r="G28" s="42"/>
      <c r="H28" s="42">
        <f>C28*D28/1000</f>
        <v>0.402</v>
      </c>
      <c r="I28" s="43"/>
      <c r="J28" s="39"/>
      <c r="K28" s="39"/>
    </row>
    <row r="29" spans="1:11" s="35" customFormat="1" ht="12">
      <c r="A29" s="41" t="s">
        <v>158</v>
      </c>
      <c r="B29" s="40">
        <v>15</v>
      </c>
      <c r="C29" s="40">
        <v>15</v>
      </c>
      <c r="D29" s="54">
        <v>134</v>
      </c>
      <c r="E29" s="56" t="s">
        <v>139</v>
      </c>
      <c r="F29" s="42">
        <f>B29*D29/1000</f>
        <v>2.01</v>
      </c>
      <c r="G29" s="42"/>
      <c r="H29" s="42">
        <f>C29*D29/1000</f>
        <v>2.01</v>
      </c>
      <c r="I29" s="43"/>
      <c r="J29" s="39"/>
      <c r="K29" s="39"/>
    </row>
    <row r="30" spans="1:11" s="35" customFormat="1" ht="24">
      <c r="A30" s="36" t="s">
        <v>336</v>
      </c>
      <c r="B30" s="40">
        <v>200</v>
      </c>
      <c r="C30" s="40">
        <v>200</v>
      </c>
      <c r="D30" s="54"/>
      <c r="E30" s="56"/>
      <c r="F30" s="42"/>
      <c r="G30" s="42"/>
      <c r="H30" s="42"/>
      <c r="I30" s="43"/>
      <c r="J30" s="39">
        <v>170</v>
      </c>
      <c r="K30" s="39">
        <v>170</v>
      </c>
    </row>
    <row r="31" spans="1:11" s="35" customFormat="1" ht="12">
      <c r="A31" s="41" t="s">
        <v>335</v>
      </c>
      <c r="B31" s="40">
        <v>206</v>
      </c>
      <c r="C31" s="40">
        <v>206</v>
      </c>
      <c r="D31" s="54">
        <v>60</v>
      </c>
      <c r="E31" s="56" t="s">
        <v>139</v>
      </c>
      <c r="F31" s="42">
        <f>B31*D31/1000</f>
        <v>12.36</v>
      </c>
      <c r="G31" s="42"/>
      <c r="H31" s="42">
        <f>C31*D31/1000</f>
        <v>12.36</v>
      </c>
      <c r="I31" s="43"/>
      <c r="J31" s="39"/>
      <c r="K31" s="39"/>
    </row>
    <row r="32" spans="1:11" s="35" customFormat="1" ht="12">
      <c r="A32" s="41" t="s">
        <v>202</v>
      </c>
      <c r="B32" s="40">
        <v>1</v>
      </c>
      <c r="C32" s="40">
        <v>1</v>
      </c>
      <c r="D32" s="54">
        <v>645.4</v>
      </c>
      <c r="E32" s="56" t="s">
        <v>165</v>
      </c>
      <c r="F32" s="42">
        <f>B32*D32/1000</f>
        <v>0.6454</v>
      </c>
      <c r="G32" s="42"/>
      <c r="H32" s="42">
        <f>C32*D32/1000</f>
        <v>0.6454</v>
      </c>
      <c r="I32" s="43"/>
      <c r="J32" s="39"/>
      <c r="K32" s="39"/>
    </row>
    <row r="33" spans="1:11" s="35" customFormat="1" ht="12">
      <c r="A33" s="36" t="s">
        <v>172</v>
      </c>
      <c r="B33" s="70">
        <v>50</v>
      </c>
      <c r="C33" s="70">
        <v>50</v>
      </c>
      <c r="D33" s="72">
        <v>24</v>
      </c>
      <c r="E33" s="70" t="s">
        <v>124</v>
      </c>
      <c r="F33" s="72">
        <f>B33*D33/1000</f>
        <v>1.2</v>
      </c>
      <c r="G33" s="72">
        <v>0</v>
      </c>
      <c r="H33" s="72">
        <f>C33*D33/1000</f>
        <v>1.2</v>
      </c>
      <c r="I33" s="73">
        <v>0</v>
      </c>
      <c r="J33" s="60">
        <v>107</v>
      </c>
      <c r="K33" s="60">
        <v>107</v>
      </c>
    </row>
    <row r="34" spans="1:11" s="35" customFormat="1" ht="12">
      <c r="A34" s="36" t="s">
        <v>150</v>
      </c>
      <c r="B34" s="40"/>
      <c r="C34" s="40"/>
      <c r="D34" s="54"/>
      <c r="E34" s="56"/>
      <c r="F34" s="57">
        <f>SUM(F6:F33)</f>
        <v>69.6749</v>
      </c>
      <c r="G34" s="57">
        <f>SUM(G7:G33)</f>
        <v>3.9374999999999996</v>
      </c>
      <c r="H34" s="57">
        <f>SUM(H6:H33)</f>
        <v>69.6749</v>
      </c>
      <c r="I34" s="58">
        <f>SUM(I6:I33)</f>
        <v>2.34</v>
      </c>
      <c r="J34" s="39">
        <f>SUM(J5:J33)</f>
        <v>1056</v>
      </c>
      <c r="K34" s="39">
        <f>SUM(K6:K33)</f>
        <v>1056</v>
      </c>
    </row>
    <row r="35" spans="6:9" ht="15">
      <c r="F35" s="59"/>
      <c r="G35" s="59"/>
      <c r="H35" s="59"/>
      <c r="I35" s="59"/>
    </row>
    <row r="36" ht="1.5" customHeight="1"/>
    <row r="37" spans="1:7" ht="15" customHeight="1" hidden="1">
      <c r="A37" s="46"/>
      <c r="B37" s="50" t="s">
        <v>145</v>
      </c>
      <c r="C37" s="46"/>
      <c r="D37" s="150" t="s">
        <v>151</v>
      </c>
      <c r="E37" s="150"/>
      <c r="F37" s="150" t="s">
        <v>146</v>
      </c>
      <c r="G37" s="150"/>
    </row>
    <row r="38" spans="1:7" ht="15">
      <c r="A38" s="36"/>
      <c r="B38" s="141" t="s">
        <v>14</v>
      </c>
      <c r="C38" s="141"/>
      <c r="D38" s="142"/>
      <c r="E38" s="141" t="s">
        <v>15</v>
      </c>
      <c r="F38" s="141"/>
      <c r="G38" s="142"/>
    </row>
    <row r="39" spans="1:7" ht="24.75">
      <c r="A39" s="36"/>
      <c r="B39" s="36" t="s">
        <v>147</v>
      </c>
      <c r="C39" s="36" t="s">
        <v>148</v>
      </c>
      <c r="D39" s="36" t="s">
        <v>149</v>
      </c>
      <c r="E39" s="36" t="s">
        <v>147</v>
      </c>
      <c r="F39" s="36" t="s">
        <v>148</v>
      </c>
      <c r="G39" s="36" t="s">
        <v>149</v>
      </c>
    </row>
    <row r="40" spans="1:7" ht="15">
      <c r="A40" s="36" t="s">
        <v>333</v>
      </c>
      <c r="B40" s="36">
        <v>15.7</v>
      </c>
      <c r="C40" s="36">
        <v>26.9</v>
      </c>
      <c r="D40" s="36">
        <v>30.2</v>
      </c>
      <c r="E40" s="36">
        <v>15.7</v>
      </c>
      <c r="F40" s="36">
        <v>26.9</v>
      </c>
      <c r="G40" s="36">
        <v>30.2</v>
      </c>
    </row>
    <row r="41" spans="1:7" ht="24.75">
      <c r="A41" s="36" t="s">
        <v>334</v>
      </c>
      <c r="B41" s="36">
        <v>1.7</v>
      </c>
      <c r="C41" s="36">
        <v>3.4</v>
      </c>
      <c r="D41" s="36">
        <v>9.5</v>
      </c>
      <c r="E41" s="36">
        <v>1.7</v>
      </c>
      <c r="F41" s="36">
        <v>3.4</v>
      </c>
      <c r="G41" s="36">
        <v>9.5</v>
      </c>
    </row>
    <row r="42" spans="1:7" ht="15">
      <c r="A42" s="63" t="s">
        <v>274</v>
      </c>
      <c r="B42" s="63">
        <v>2.3</v>
      </c>
      <c r="C42" s="63">
        <v>0.4</v>
      </c>
      <c r="D42" s="63">
        <v>24.9</v>
      </c>
      <c r="E42" s="63">
        <v>2.3</v>
      </c>
      <c r="F42" s="63">
        <v>0.4</v>
      </c>
      <c r="G42" s="63">
        <v>24.9</v>
      </c>
    </row>
    <row r="43" spans="1:7" ht="36.75">
      <c r="A43" s="36" t="s">
        <v>199</v>
      </c>
      <c r="B43" s="36">
        <v>17.5</v>
      </c>
      <c r="C43" s="36">
        <v>15.4</v>
      </c>
      <c r="D43" s="36">
        <v>16</v>
      </c>
      <c r="E43" s="36">
        <v>17.5</v>
      </c>
      <c r="F43" s="36">
        <v>15.4</v>
      </c>
      <c r="G43" s="36">
        <v>16</v>
      </c>
    </row>
    <row r="44" spans="1:7" ht="15">
      <c r="A44" s="63" t="s">
        <v>274</v>
      </c>
      <c r="B44" s="63">
        <v>2.3</v>
      </c>
      <c r="C44" s="63">
        <v>0.4</v>
      </c>
      <c r="D44" s="63">
        <v>24.9</v>
      </c>
      <c r="E44" s="63">
        <v>2.3</v>
      </c>
      <c r="F44" s="63">
        <v>0.4</v>
      </c>
      <c r="G44" s="63">
        <v>24.9</v>
      </c>
    </row>
    <row r="45" spans="1:7" ht="15">
      <c r="A45" s="36" t="s">
        <v>337</v>
      </c>
      <c r="B45" s="36">
        <v>6</v>
      </c>
      <c r="C45" s="36">
        <v>12</v>
      </c>
      <c r="D45" s="36">
        <v>8.2</v>
      </c>
      <c r="E45" s="36">
        <v>6</v>
      </c>
      <c r="F45" s="36">
        <v>12</v>
      </c>
      <c r="G45" s="36">
        <v>8.2</v>
      </c>
    </row>
    <row r="46" spans="1:7" ht="15">
      <c r="A46" s="36" t="s">
        <v>150</v>
      </c>
      <c r="B46" s="36">
        <f aca="true" t="shared" si="0" ref="B46:G46">SUM(B40:B45)</f>
        <v>45.5</v>
      </c>
      <c r="C46" s="36">
        <f t="shared" si="0"/>
        <v>58.49999999999999</v>
      </c>
      <c r="D46" s="36">
        <f t="shared" si="0"/>
        <v>113.7</v>
      </c>
      <c r="E46" s="36">
        <f t="shared" si="0"/>
        <v>45.5</v>
      </c>
      <c r="F46" s="36">
        <f t="shared" si="0"/>
        <v>58.49999999999999</v>
      </c>
      <c r="G46" s="36">
        <f t="shared" si="0"/>
        <v>113.7</v>
      </c>
    </row>
  </sheetData>
  <sheetProtection/>
  <mergeCells count="9">
    <mergeCell ref="J3:K3"/>
    <mergeCell ref="D37:E37"/>
    <mergeCell ref="F37:G37"/>
    <mergeCell ref="B38:D38"/>
    <mergeCell ref="E38:G38"/>
    <mergeCell ref="D3:D4"/>
    <mergeCell ref="B3:C3"/>
    <mergeCell ref="E3:E4"/>
    <mergeCell ref="G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:I26"/>
    </sheetView>
  </sheetViews>
  <sheetFormatPr defaultColWidth="9.140625" defaultRowHeight="15"/>
  <cols>
    <col min="1" max="1" width="17.57421875" style="1" customWidth="1"/>
    <col min="2" max="2" width="10.57421875" style="1" bestFit="1" customWidth="1"/>
    <col min="3" max="3" width="7.421875" style="1" bestFit="1" customWidth="1"/>
    <col min="4" max="4" width="6.57421875" style="1" bestFit="1" customWidth="1"/>
    <col min="5" max="5" width="11.28125" style="1" bestFit="1" customWidth="1"/>
    <col min="6" max="6" width="8.57421875" style="0" bestFit="1" customWidth="1"/>
    <col min="7" max="9" width="7.421875" style="0" bestFit="1" customWidth="1"/>
  </cols>
  <sheetData>
    <row r="1" spans="1:9" ht="15">
      <c r="A1" s="2" t="s">
        <v>92</v>
      </c>
      <c r="B1" s="157" t="s">
        <v>87</v>
      </c>
      <c r="C1" s="158"/>
      <c r="D1" s="137" t="s">
        <v>90</v>
      </c>
      <c r="E1" s="137" t="s">
        <v>91</v>
      </c>
      <c r="F1" s="139" t="s">
        <v>35</v>
      </c>
      <c r="G1" s="140"/>
      <c r="H1" s="155" t="s">
        <v>93</v>
      </c>
      <c r="I1" s="156"/>
    </row>
    <row r="2" spans="1:9" ht="30">
      <c r="A2" s="8"/>
      <c r="B2" s="17" t="s">
        <v>14</v>
      </c>
      <c r="C2" s="17" t="s">
        <v>15</v>
      </c>
      <c r="D2" s="138"/>
      <c r="E2" s="138"/>
      <c r="F2" s="9" t="s">
        <v>14</v>
      </c>
      <c r="G2" s="17" t="s">
        <v>15</v>
      </c>
      <c r="H2" s="9" t="s">
        <v>14</v>
      </c>
      <c r="I2" s="17" t="s">
        <v>15</v>
      </c>
    </row>
    <row r="3" spans="1:9" ht="15" customHeight="1">
      <c r="A3" s="8" t="s">
        <v>0</v>
      </c>
      <c r="B3" s="9"/>
      <c r="C3" s="9"/>
      <c r="D3" s="9"/>
      <c r="E3" s="9"/>
      <c r="F3" s="9"/>
      <c r="G3" s="10"/>
      <c r="H3" s="11"/>
      <c r="I3" s="11"/>
    </row>
    <row r="4" spans="1:9" ht="30">
      <c r="A4" s="8" t="s">
        <v>100</v>
      </c>
      <c r="B4" s="12">
        <v>125</v>
      </c>
      <c r="C4" s="12">
        <v>125</v>
      </c>
      <c r="D4" s="12"/>
      <c r="E4" s="12"/>
      <c r="F4" s="12"/>
      <c r="G4" s="10"/>
      <c r="H4" s="11">
        <v>207.78</v>
      </c>
      <c r="I4" s="11">
        <v>207.78</v>
      </c>
    </row>
    <row r="5" spans="1:9" ht="15">
      <c r="A5" s="7" t="s">
        <v>101</v>
      </c>
      <c r="B5" s="12">
        <v>93</v>
      </c>
      <c r="C5" s="12">
        <v>93</v>
      </c>
      <c r="D5" s="15">
        <v>25.8</v>
      </c>
      <c r="E5" s="12" t="s">
        <v>124</v>
      </c>
      <c r="F5" s="15">
        <f>B5*D5/1000</f>
        <v>2.3994</v>
      </c>
      <c r="G5" s="18">
        <f>C5*D5/1000</f>
        <v>2.3994</v>
      </c>
      <c r="H5" s="11"/>
      <c r="I5" s="11"/>
    </row>
    <row r="6" spans="1:9" ht="15">
      <c r="A6" s="7" t="s">
        <v>60</v>
      </c>
      <c r="B6" s="12">
        <v>115</v>
      </c>
      <c r="C6" s="12">
        <v>115</v>
      </c>
      <c r="D6" s="15">
        <v>19.1</v>
      </c>
      <c r="E6" s="12" t="s">
        <v>124</v>
      </c>
      <c r="F6" s="15">
        <f aca="true" t="shared" si="0" ref="F6:F22">B6*D6/1000</f>
        <v>2.1965</v>
      </c>
      <c r="G6" s="18">
        <f aca="true" t="shared" si="1" ref="G6:G22">C6*D6/1000</f>
        <v>2.1965</v>
      </c>
      <c r="H6" s="11"/>
      <c r="I6" s="11"/>
    </row>
    <row r="7" spans="1:9" ht="15">
      <c r="A7" s="7" t="s">
        <v>46</v>
      </c>
      <c r="B7" s="12">
        <v>4</v>
      </c>
      <c r="C7" s="12">
        <v>4</v>
      </c>
      <c r="D7" s="15">
        <v>28.72</v>
      </c>
      <c r="E7" s="12" t="s">
        <v>124</v>
      </c>
      <c r="F7" s="15">
        <f t="shared" si="0"/>
        <v>0.11488</v>
      </c>
      <c r="G7" s="18">
        <f t="shared" si="1"/>
        <v>0.11488</v>
      </c>
      <c r="H7" s="11"/>
      <c r="I7" s="11"/>
    </row>
    <row r="8" spans="1:9" ht="15">
      <c r="A8" s="7" t="s">
        <v>44</v>
      </c>
      <c r="B8" s="12">
        <v>7</v>
      </c>
      <c r="C8" s="12">
        <v>7</v>
      </c>
      <c r="D8" s="15">
        <v>20.98</v>
      </c>
      <c r="E8" s="12" t="s">
        <v>124</v>
      </c>
      <c r="F8" s="15">
        <f t="shared" si="0"/>
        <v>0.14686000000000002</v>
      </c>
      <c r="G8" s="18">
        <f t="shared" si="1"/>
        <v>0.14686000000000002</v>
      </c>
      <c r="H8" s="11"/>
      <c r="I8" s="11"/>
    </row>
    <row r="9" spans="1:9" ht="15">
      <c r="A9" s="7" t="s">
        <v>95</v>
      </c>
      <c r="B9" s="12">
        <v>4</v>
      </c>
      <c r="C9" s="12">
        <v>4</v>
      </c>
      <c r="D9" s="15">
        <v>306.55</v>
      </c>
      <c r="E9" s="12" t="s">
        <v>124</v>
      </c>
      <c r="F9" s="15">
        <f t="shared" si="0"/>
        <v>1.2262</v>
      </c>
      <c r="G9" s="18">
        <f t="shared" si="1"/>
        <v>1.2262</v>
      </c>
      <c r="H9" s="11"/>
      <c r="I9" s="11"/>
    </row>
    <row r="10" spans="1:9" ht="15">
      <c r="A10" s="19" t="s">
        <v>96</v>
      </c>
      <c r="B10" s="12">
        <v>6</v>
      </c>
      <c r="C10" s="12">
        <v>6</v>
      </c>
      <c r="D10" s="15">
        <v>82</v>
      </c>
      <c r="E10" s="21" t="s">
        <v>126</v>
      </c>
      <c r="F10" s="15">
        <f t="shared" si="0"/>
        <v>0.492</v>
      </c>
      <c r="G10" s="18">
        <f t="shared" si="1"/>
        <v>0.492</v>
      </c>
      <c r="H10" s="11"/>
      <c r="I10" s="11"/>
    </row>
    <row r="11" spans="1:9" ht="15">
      <c r="A11" s="7" t="s">
        <v>102</v>
      </c>
      <c r="B11" s="12">
        <v>8</v>
      </c>
      <c r="C11" s="12">
        <v>8</v>
      </c>
      <c r="D11" s="15">
        <v>56.5</v>
      </c>
      <c r="E11" s="12" t="s">
        <v>128</v>
      </c>
      <c r="F11" s="15">
        <f>B11*D11/500</f>
        <v>0.904</v>
      </c>
      <c r="G11" s="18">
        <f>C11*D11/500</f>
        <v>0.904</v>
      </c>
      <c r="H11" s="11"/>
      <c r="I11" s="11"/>
    </row>
    <row r="12" spans="1:9" ht="15">
      <c r="A12" s="7" t="s">
        <v>80</v>
      </c>
      <c r="B12" s="12">
        <v>3</v>
      </c>
      <c r="C12" s="12">
        <v>3</v>
      </c>
      <c r="D12" s="25">
        <v>16</v>
      </c>
      <c r="E12" s="12" t="s">
        <v>124</v>
      </c>
      <c r="F12" s="15">
        <f t="shared" si="0"/>
        <v>0.048</v>
      </c>
      <c r="G12" s="18">
        <f t="shared" si="1"/>
        <v>0.048</v>
      </c>
      <c r="H12" s="11"/>
      <c r="I12" s="11"/>
    </row>
    <row r="13" spans="1:9" ht="15">
      <c r="A13" s="19" t="s">
        <v>37</v>
      </c>
      <c r="B13" s="12">
        <v>2</v>
      </c>
      <c r="C13" s="12">
        <v>2</v>
      </c>
      <c r="D13" s="15">
        <v>52</v>
      </c>
      <c r="E13" s="12" t="s">
        <v>124</v>
      </c>
      <c r="F13" s="15">
        <f t="shared" si="0"/>
        <v>0.104</v>
      </c>
      <c r="G13" s="18">
        <f t="shared" si="1"/>
        <v>0.104</v>
      </c>
      <c r="H13" s="11"/>
      <c r="I13" s="11"/>
    </row>
    <row r="14" spans="1:9" ht="15">
      <c r="A14" s="8" t="s">
        <v>103</v>
      </c>
      <c r="B14" s="12">
        <v>55</v>
      </c>
      <c r="C14" s="12">
        <v>75</v>
      </c>
      <c r="D14" s="12"/>
      <c r="E14" s="12"/>
      <c r="F14" s="15">
        <f t="shared" si="0"/>
        <v>0</v>
      </c>
      <c r="G14" s="18">
        <f t="shared" si="1"/>
        <v>0</v>
      </c>
      <c r="H14" s="11">
        <v>230.79</v>
      </c>
      <c r="I14" s="11">
        <v>301.38</v>
      </c>
    </row>
    <row r="15" spans="1:9" ht="15">
      <c r="A15" s="7" t="s">
        <v>94</v>
      </c>
      <c r="B15" s="12">
        <v>80</v>
      </c>
      <c r="C15" s="12">
        <v>107</v>
      </c>
      <c r="D15" s="15">
        <v>326.72</v>
      </c>
      <c r="E15" s="12" t="s">
        <v>124</v>
      </c>
      <c r="F15" s="15">
        <f t="shared" si="0"/>
        <v>26.137600000000003</v>
      </c>
      <c r="G15" s="18">
        <f t="shared" si="1"/>
        <v>34.95904</v>
      </c>
      <c r="H15" s="11"/>
      <c r="I15" s="11"/>
    </row>
    <row r="16" spans="1:9" ht="15">
      <c r="A16" s="7" t="s">
        <v>104</v>
      </c>
      <c r="B16" s="12">
        <v>9</v>
      </c>
      <c r="C16" s="12">
        <v>12</v>
      </c>
      <c r="D16" s="12">
        <v>245.35</v>
      </c>
      <c r="E16" s="12" t="s">
        <v>124</v>
      </c>
      <c r="F16" s="15">
        <f t="shared" si="0"/>
        <v>2.2081500000000003</v>
      </c>
      <c r="G16" s="18">
        <f t="shared" si="1"/>
        <v>2.9442</v>
      </c>
      <c r="H16" s="11"/>
      <c r="I16" s="11"/>
    </row>
    <row r="17" spans="1:9" ht="15">
      <c r="A17" s="7" t="s">
        <v>55</v>
      </c>
      <c r="B17" s="12">
        <v>5</v>
      </c>
      <c r="C17" s="12">
        <v>11</v>
      </c>
      <c r="D17" s="26">
        <v>48</v>
      </c>
      <c r="E17" s="21" t="s">
        <v>126</v>
      </c>
      <c r="F17" s="15">
        <f t="shared" si="0"/>
        <v>0.24</v>
      </c>
      <c r="G17" s="18">
        <f t="shared" si="1"/>
        <v>0.528</v>
      </c>
      <c r="H17" s="11"/>
      <c r="I17" s="11"/>
    </row>
    <row r="18" spans="1:9" ht="15">
      <c r="A18" s="7" t="s">
        <v>96</v>
      </c>
      <c r="B18" s="12">
        <v>5</v>
      </c>
      <c r="C18" s="12">
        <v>11</v>
      </c>
      <c r="D18" s="15">
        <v>84</v>
      </c>
      <c r="E18" s="21" t="s">
        <v>126</v>
      </c>
      <c r="F18" s="15">
        <f t="shared" si="0"/>
        <v>0.42</v>
      </c>
      <c r="G18" s="18">
        <f t="shared" si="1"/>
        <v>0.924</v>
      </c>
      <c r="H18" s="11"/>
      <c r="I18" s="11"/>
    </row>
    <row r="19" spans="1:9" ht="30">
      <c r="A19" s="8" t="s">
        <v>105</v>
      </c>
      <c r="B19" s="12">
        <v>50</v>
      </c>
      <c r="C19" s="12">
        <v>50</v>
      </c>
      <c r="D19" s="12">
        <v>77.2</v>
      </c>
      <c r="E19" s="12" t="s">
        <v>126</v>
      </c>
      <c r="F19" s="15">
        <f t="shared" si="0"/>
        <v>3.86</v>
      </c>
      <c r="G19" s="18">
        <f t="shared" si="1"/>
        <v>3.86</v>
      </c>
      <c r="H19" s="11">
        <v>11.5</v>
      </c>
      <c r="I19" s="11">
        <v>11.5</v>
      </c>
    </row>
    <row r="20" spans="1:9" ht="15">
      <c r="A20" s="8" t="s">
        <v>19</v>
      </c>
      <c r="B20" s="12">
        <v>60</v>
      </c>
      <c r="C20" s="12">
        <v>60</v>
      </c>
      <c r="D20" s="15">
        <v>19.3</v>
      </c>
      <c r="E20" s="12" t="s">
        <v>124</v>
      </c>
      <c r="F20" s="15">
        <f t="shared" si="0"/>
        <v>1.158</v>
      </c>
      <c r="G20" s="18">
        <f t="shared" si="1"/>
        <v>1.158</v>
      </c>
      <c r="H20" s="11">
        <v>140</v>
      </c>
      <c r="I20" s="11">
        <v>140</v>
      </c>
    </row>
    <row r="21" spans="1:9" ht="15">
      <c r="A21" s="8" t="s">
        <v>34</v>
      </c>
      <c r="B21" s="12">
        <v>100</v>
      </c>
      <c r="C21" s="12">
        <v>120</v>
      </c>
      <c r="D21" s="15">
        <v>110.73</v>
      </c>
      <c r="E21" s="12" t="s">
        <v>124</v>
      </c>
      <c r="F21" s="15">
        <f t="shared" si="0"/>
        <v>11.073</v>
      </c>
      <c r="G21" s="18">
        <f t="shared" si="1"/>
        <v>13.287600000000001</v>
      </c>
      <c r="H21" s="11">
        <v>96</v>
      </c>
      <c r="I21" s="11">
        <v>125</v>
      </c>
    </row>
    <row r="22" spans="1:9" ht="15">
      <c r="A22" s="8" t="s">
        <v>106</v>
      </c>
      <c r="B22" s="12">
        <v>150</v>
      </c>
      <c r="C22" s="12">
        <v>180</v>
      </c>
      <c r="D22" s="12">
        <v>48.9</v>
      </c>
      <c r="E22" s="12" t="s">
        <v>126</v>
      </c>
      <c r="F22" s="15">
        <f t="shared" si="0"/>
        <v>7.335</v>
      </c>
      <c r="G22" s="18">
        <f t="shared" si="1"/>
        <v>8.802</v>
      </c>
      <c r="H22" s="11">
        <v>107.5</v>
      </c>
      <c r="I22" s="11">
        <v>189</v>
      </c>
    </row>
    <row r="23" spans="1:9" ht="15">
      <c r="A23" s="8" t="s">
        <v>138</v>
      </c>
      <c r="B23" s="21"/>
      <c r="C23" s="21"/>
      <c r="D23" s="21"/>
      <c r="E23" s="21"/>
      <c r="F23" s="18"/>
      <c r="G23" s="18"/>
      <c r="H23" s="10"/>
      <c r="I23" s="10"/>
    </row>
    <row r="24" spans="1:9" ht="15">
      <c r="A24" s="8" t="s">
        <v>34</v>
      </c>
      <c r="B24" s="21">
        <v>150</v>
      </c>
      <c r="C24" s="21">
        <v>100</v>
      </c>
      <c r="D24" s="21">
        <v>110.73</v>
      </c>
      <c r="E24" s="21"/>
      <c r="F24" s="18">
        <f>B24*D24/1000</f>
        <v>16.6095</v>
      </c>
      <c r="G24" s="18">
        <f>C24*D24/1000</f>
        <v>11.073</v>
      </c>
      <c r="H24" s="10"/>
      <c r="I24" s="10"/>
    </row>
    <row r="25" spans="6:9" ht="15">
      <c r="F25" s="24">
        <f>SUM(F5:F24)</f>
        <v>76.67309000000002</v>
      </c>
      <c r="G25" s="24">
        <f>SUM(G5:G24)</f>
        <v>85.16768000000002</v>
      </c>
      <c r="H25" s="24">
        <f>SUM(H4:H24)</f>
        <v>793.5699999999999</v>
      </c>
      <c r="I25" s="24">
        <f>SUM(I4:I24)</f>
        <v>974.66</v>
      </c>
    </row>
  </sheetData>
  <sheetProtection/>
  <mergeCells count="5">
    <mergeCell ref="H1:I1"/>
    <mergeCell ref="D1:D2"/>
    <mergeCell ref="B1:C1"/>
    <mergeCell ref="E1:E2"/>
    <mergeCell ref="F1:G1"/>
  </mergeCells>
  <printOptions/>
  <pageMargins left="0.7" right="0.7" top="0.75" bottom="0.75" header="0.3" footer="0.3"/>
  <pageSetup horizontalDpi="600" verticalDpi="600" orientation="portrait" paperSize="9" r:id="rId1"/>
  <ignoredErrors>
    <ignoredError sqref="F11:G1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4:I24"/>
  <sheetViews>
    <sheetView zoomScalePageLayoutView="0" workbookViewId="0" topLeftCell="A1">
      <selection activeCell="A4" sqref="A4:I24"/>
    </sheetView>
  </sheetViews>
  <sheetFormatPr defaultColWidth="9.140625" defaultRowHeight="15"/>
  <cols>
    <col min="1" max="1" width="15.57421875" style="0" customWidth="1"/>
    <col min="2" max="2" width="10.57421875" style="0" bestFit="1" customWidth="1"/>
    <col min="3" max="3" width="11.57421875" style="0" bestFit="1" customWidth="1"/>
    <col min="4" max="4" width="6.57421875" style="0" bestFit="1" customWidth="1"/>
    <col min="5" max="5" width="11.28125" style="0" bestFit="1" customWidth="1"/>
    <col min="6" max="9" width="7.421875" style="0" bestFit="1" customWidth="1"/>
  </cols>
  <sheetData>
    <row r="3" ht="15.75" thickBot="1"/>
    <row r="4" spans="1:9" ht="15">
      <c r="A4" s="2" t="s">
        <v>92</v>
      </c>
      <c r="B4" s="157" t="s">
        <v>87</v>
      </c>
      <c r="C4" s="158"/>
      <c r="D4" s="137" t="s">
        <v>90</v>
      </c>
      <c r="E4" s="137" t="s">
        <v>91</v>
      </c>
      <c r="F4" s="139" t="s">
        <v>35</v>
      </c>
      <c r="G4" s="140"/>
      <c r="H4" s="155" t="s">
        <v>93</v>
      </c>
      <c r="I4" s="156"/>
    </row>
    <row r="5" spans="1:9" ht="30">
      <c r="A5" s="8"/>
      <c r="B5" s="17" t="s">
        <v>14</v>
      </c>
      <c r="C5" s="17" t="s">
        <v>15</v>
      </c>
      <c r="D5" s="138"/>
      <c r="E5" s="138"/>
      <c r="F5" s="9" t="s">
        <v>14</v>
      </c>
      <c r="G5" s="17" t="s">
        <v>15</v>
      </c>
      <c r="H5" s="9" t="s">
        <v>14</v>
      </c>
      <c r="I5" s="17" t="s">
        <v>15</v>
      </c>
    </row>
    <row r="6" spans="1:9" ht="15" customHeight="1">
      <c r="A6" s="8" t="s">
        <v>2</v>
      </c>
      <c r="B6" s="9"/>
      <c r="C6" s="9"/>
      <c r="D6" s="9"/>
      <c r="E6" s="9"/>
      <c r="F6" s="9"/>
      <c r="G6" s="10"/>
      <c r="H6" s="11"/>
      <c r="I6" s="11"/>
    </row>
    <row r="7" spans="1:9" ht="45">
      <c r="A7" s="8" t="s">
        <v>107</v>
      </c>
      <c r="B7" s="12">
        <v>120</v>
      </c>
      <c r="C7" s="12">
        <v>120</v>
      </c>
      <c r="D7" s="12"/>
      <c r="E7" s="12"/>
      <c r="F7" s="12"/>
      <c r="G7" s="10"/>
      <c r="H7" s="11">
        <v>75.61</v>
      </c>
      <c r="I7" s="11">
        <v>75.61</v>
      </c>
    </row>
    <row r="8" spans="1:9" ht="15">
      <c r="A8" s="7" t="s">
        <v>108</v>
      </c>
      <c r="B8" s="12">
        <v>80</v>
      </c>
      <c r="C8" s="12">
        <v>80</v>
      </c>
      <c r="D8" s="15">
        <v>24.56</v>
      </c>
      <c r="E8" s="12" t="s">
        <v>124</v>
      </c>
      <c r="F8" s="15">
        <f>B8*D8/1000</f>
        <v>1.9647999999999999</v>
      </c>
      <c r="G8" s="18">
        <f>C8*D8/1000</f>
        <v>1.9647999999999999</v>
      </c>
      <c r="H8" s="11"/>
      <c r="I8" s="11"/>
    </row>
    <row r="9" spans="1:9" ht="15">
      <c r="A9" s="7" t="s">
        <v>46</v>
      </c>
      <c r="B9" s="12">
        <v>80</v>
      </c>
      <c r="C9" s="12">
        <v>80</v>
      </c>
      <c r="D9" s="15">
        <v>28.72</v>
      </c>
      <c r="E9" s="12" t="s">
        <v>124</v>
      </c>
      <c r="F9" s="15">
        <f aca="true" t="shared" si="0" ref="F9:F21">B9*D9/1000</f>
        <v>2.2976</v>
      </c>
      <c r="G9" s="18">
        <f aca="true" t="shared" si="1" ref="G9:G21">C9*D9/1000</f>
        <v>2.2976</v>
      </c>
      <c r="H9" s="11"/>
      <c r="I9" s="11"/>
    </row>
    <row r="10" spans="1:9" ht="15">
      <c r="A10" s="7" t="s">
        <v>96</v>
      </c>
      <c r="B10" s="12">
        <v>3</v>
      </c>
      <c r="C10" s="12">
        <v>3</v>
      </c>
      <c r="D10" s="15">
        <v>82</v>
      </c>
      <c r="E10" s="21" t="s">
        <v>126</v>
      </c>
      <c r="F10" s="15">
        <f t="shared" si="0"/>
        <v>0.246</v>
      </c>
      <c r="G10" s="18">
        <f t="shared" si="1"/>
        <v>0.246</v>
      </c>
      <c r="H10" s="11"/>
      <c r="I10" s="11"/>
    </row>
    <row r="11" spans="1:9" ht="30">
      <c r="A11" s="8" t="s">
        <v>109</v>
      </c>
      <c r="B11" s="12">
        <v>120</v>
      </c>
      <c r="C11" s="12">
        <v>170</v>
      </c>
      <c r="D11" s="15"/>
      <c r="E11" s="12"/>
      <c r="F11" s="15">
        <f t="shared" si="0"/>
        <v>0</v>
      </c>
      <c r="G11" s="18">
        <f t="shared" si="1"/>
        <v>0</v>
      </c>
      <c r="H11" s="11">
        <v>298.46</v>
      </c>
      <c r="I11" s="11">
        <v>447.69</v>
      </c>
    </row>
    <row r="12" spans="1:9" ht="15">
      <c r="A12" s="7" t="s">
        <v>80</v>
      </c>
      <c r="B12" s="12">
        <v>55</v>
      </c>
      <c r="C12" s="12">
        <v>77.5</v>
      </c>
      <c r="D12" s="25">
        <v>16</v>
      </c>
      <c r="E12" s="12" t="s">
        <v>124</v>
      </c>
      <c r="F12" s="15">
        <f t="shared" si="0"/>
        <v>0.88</v>
      </c>
      <c r="G12" s="18">
        <f t="shared" si="1"/>
        <v>1.24</v>
      </c>
      <c r="H12" s="11"/>
      <c r="I12" s="11"/>
    </row>
    <row r="13" spans="1:9" ht="15">
      <c r="A13" s="19" t="s">
        <v>55</v>
      </c>
      <c r="B13" s="12">
        <v>20</v>
      </c>
      <c r="C13" s="12">
        <v>27.5</v>
      </c>
      <c r="D13" s="26">
        <v>48</v>
      </c>
      <c r="E13" s="21" t="s">
        <v>126</v>
      </c>
      <c r="F13" s="15">
        <f t="shared" si="0"/>
        <v>0.96</v>
      </c>
      <c r="G13" s="18">
        <f t="shared" si="1"/>
        <v>1.32</v>
      </c>
      <c r="H13" s="11"/>
      <c r="I13" s="11"/>
    </row>
    <row r="14" spans="1:9" ht="15">
      <c r="A14" s="7" t="s">
        <v>97</v>
      </c>
      <c r="B14" s="12">
        <v>4.5</v>
      </c>
      <c r="C14" s="12">
        <v>6.75</v>
      </c>
      <c r="D14" s="26">
        <v>6.44</v>
      </c>
      <c r="E14" s="21" t="s">
        <v>123</v>
      </c>
      <c r="F14" s="15">
        <v>0.72</v>
      </c>
      <c r="G14" s="18">
        <v>1.09</v>
      </c>
      <c r="H14" s="11"/>
      <c r="I14" s="11"/>
    </row>
    <row r="15" spans="1:9" ht="15">
      <c r="A15" s="7" t="s">
        <v>60</v>
      </c>
      <c r="B15" s="12">
        <v>85.5</v>
      </c>
      <c r="C15" s="12">
        <v>117.5</v>
      </c>
      <c r="D15" s="15">
        <v>19.1</v>
      </c>
      <c r="E15" s="12" t="s">
        <v>124</v>
      </c>
      <c r="F15" s="15">
        <f t="shared" si="0"/>
        <v>1.6330500000000001</v>
      </c>
      <c r="G15" s="18">
        <f t="shared" si="1"/>
        <v>2.24425</v>
      </c>
      <c r="H15" s="11"/>
      <c r="I15" s="11"/>
    </row>
    <row r="16" spans="1:9" ht="15">
      <c r="A16" s="19" t="s">
        <v>44</v>
      </c>
      <c r="B16" s="12">
        <v>14</v>
      </c>
      <c r="C16" s="12">
        <v>18.75</v>
      </c>
      <c r="D16" s="15">
        <v>20.98</v>
      </c>
      <c r="E16" s="12" t="s">
        <v>124</v>
      </c>
      <c r="F16" s="15">
        <f t="shared" si="0"/>
        <v>0.29372000000000004</v>
      </c>
      <c r="G16" s="18">
        <f t="shared" si="1"/>
        <v>0.393375</v>
      </c>
      <c r="H16" s="11"/>
      <c r="I16" s="11"/>
    </row>
    <row r="17" spans="1:9" ht="15">
      <c r="A17" s="7" t="s">
        <v>95</v>
      </c>
      <c r="B17" s="12">
        <v>3</v>
      </c>
      <c r="C17" s="12">
        <v>4</v>
      </c>
      <c r="D17" s="15">
        <v>306.55</v>
      </c>
      <c r="E17" s="12" t="s">
        <v>124</v>
      </c>
      <c r="F17" s="15">
        <f t="shared" si="0"/>
        <v>0.9196500000000001</v>
      </c>
      <c r="G17" s="18">
        <f t="shared" si="1"/>
        <v>1.2262</v>
      </c>
      <c r="H17" s="11"/>
      <c r="I17" s="11"/>
    </row>
    <row r="18" spans="1:9" ht="15">
      <c r="A18" s="7" t="s">
        <v>96</v>
      </c>
      <c r="B18" s="12">
        <v>3</v>
      </c>
      <c r="C18" s="12">
        <v>4</v>
      </c>
      <c r="D18" s="15">
        <v>82</v>
      </c>
      <c r="E18" s="21" t="s">
        <v>126</v>
      </c>
      <c r="F18" s="15">
        <f t="shared" si="0"/>
        <v>0.246</v>
      </c>
      <c r="G18" s="18">
        <f t="shared" si="1"/>
        <v>0.328</v>
      </c>
      <c r="H18" s="11"/>
      <c r="I18" s="11"/>
    </row>
    <row r="19" spans="1:9" ht="15">
      <c r="A19" s="8" t="s">
        <v>111</v>
      </c>
      <c r="B19" s="12">
        <v>100</v>
      </c>
      <c r="C19" s="12">
        <v>110</v>
      </c>
      <c r="D19" s="28">
        <v>271.62</v>
      </c>
      <c r="E19" s="29" t="s">
        <v>124</v>
      </c>
      <c r="F19" s="15">
        <f t="shared" si="0"/>
        <v>27.162</v>
      </c>
      <c r="G19" s="18">
        <f t="shared" si="1"/>
        <v>29.8782</v>
      </c>
      <c r="H19" s="11">
        <v>266</v>
      </c>
      <c r="I19" s="11">
        <v>292.6</v>
      </c>
    </row>
    <row r="20" spans="1:9" ht="15">
      <c r="A20" s="8" t="s">
        <v>112</v>
      </c>
      <c r="B20" s="12">
        <v>180</v>
      </c>
      <c r="C20" s="12">
        <v>180</v>
      </c>
      <c r="D20" s="15">
        <v>45.81</v>
      </c>
      <c r="E20" s="12" t="s">
        <v>126</v>
      </c>
      <c r="F20" s="15">
        <f t="shared" si="0"/>
        <v>8.245800000000001</v>
      </c>
      <c r="G20" s="18">
        <f t="shared" si="1"/>
        <v>8.245800000000001</v>
      </c>
      <c r="H20" s="11">
        <v>72</v>
      </c>
      <c r="I20" s="11">
        <v>72</v>
      </c>
    </row>
    <row r="21" spans="1:9" ht="15">
      <c r="A21" s="8" t="s">
        <v>113</v>
      </c>
      <c r="B21" s="12">
        <v>200</v>
      </c>
      <c r="C21" s="12">
        <v>200</v>
      </c>
      <c r="D21" s="15">
        <v>97.27</v>
      </c>
      <c r="E21" s="12" t="s">
        <v>124</v>
      </c>
      <c r="F21" s="15">
        <f t="shared" si="0"/>
        <v>19.454</v>
      </c>
      <c r="G21" s="18">
        <f t="shared" si="1"/>
        <v>19.454</v>
      </c>
      <c r="H21" s="11">
        <v>86</v>
      </c>
      <c r="I21" s="11">
        <v>86</v>
      </c>
    </row>
    <row r="22" spans="1:9" ht="15">
      <c r="A22" s="27" t="s">
        <v>138</v>
      </c>
      <c r="B22" s="10"/>
      <c r="C22" s="10"/>
      <c r="D22" s="10"/>
      <c r="E22" s="10"/>
      <c r="F22" s="18"/>
      <c r="G22" s="18"/>
      <c r="H22" s="10"/>
      <c r="I22" s="10"/>
    </row>
    <row r="23" spans="1:9" ht="15">
      <c r="A23" s="27" t="s">
        <v>11</v>
      </c>
      <c r="B23" s="12">
        <v>100</v>
      </c>
      <c r="C23" s="12">
        <v>100</v>
      </c>
      <c r="D23" s="10">
        <v>70.49</v>
      </c>
      <c r="E23" s="10"/>
      <c r="F23" s="18">
        <f>B23*D23/1000</f>
        <v>7.0489999999999995</v>
      </c>
      <c r="G23" s="18">
        <f>C23*D23/1000</f>
        <v>7.0489999999999995</v>
      </c>
      <c r="H23" s="10"/>
      <c r="I23" s="10"/>
    </row>
    <row r="24" spans="6:9" ht="15">
      <c r="F24" s="24">
        <f>SUM(F8:F23)</f>
        <v>72.07162</v>
      </c>
      <c r="G24" s="24">
        <f>SUM(G8:G23)</f>
        <v>76.977225</v>
      </c>
      <c r="H24" s="24">
        <f>SUM(H7:H23)</f>
        <v>798.0699999999999</v>
      </c>
      <c r="I24" s="24">
        <f>SUM(I7:I23)</f>
        <v>973.9</v>
      </c>
    </row>
  </sheetData>
  <sheetProtection/>
  <mergeCells count="5">
    <mergeCell ref="H4:I4"/>
    <mergeCell ref="D4:D5"/>
    <mergeCell ref="B4:C4"/>
    <mergeCell ref="E4:E5"/>
    <mergeCell ref="F4:G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J28"/>
  <sheetViews>
    <sheetView zoomScalePageLayoutView="0" workbookViewId="0" topLeftCell="A1">
      <selection activeCell="A3" sqref="A3:I28"/>
    </sheetView>
  </sheetViews>
  <sheetFormatPr defaultColWidth="9.140625" defaultRowHeight="15"/>
  <cols>
    <col min="1" max="1" width="16.421875" style="0" customWidth="1"/>
    <col min="3" max="3" width="9.421875" style="0" customWidth="1"/>
    <col min="4" max="4" width="6.57421875" style="0" bestFit="1" customWidth="1"/>
    <col min="5" max="5" width="10.00390625" style="0" customWidth="1"/>
    <col min="6" max="9" width="7.421875" style="0" bestFit="1" customWidth="1"/>
  </cols>
  <sheetData>
    <row r="2" ht="15.75" thickBot="1"/>
    <row r="3" spans="1:9" ht="15">
      <c r="A3" s="2" t="s">
        <v>92</v>
      </c>
      <c r="B3" s="157" t="s">
        <v>87</v>
      </c>
      <c r="C3" s="158"/>
      <c r="D3" s="137" t="s">
        <v>90</v>
      </c>
      <c r="E3" s="137" t="s">
        <v>91</v>
      </c>
      <c r="F3" s="139" t="s">
        <v>35</v>
      </c>
      <c r="G3" s="140"/>
      <c r="H3" s="155" t="s">
        <v>93</v>
      </c>
      <c r="I3" s="156"/>
    </row>
    <row r="4" spans="1:9" ht="30">
      <c r="A4" s="8"/>
      <c r="B4" s="17" t="s">
        <v>14</v>
      </c>
      <c r="C4" s="17" t="s">
        <v>15</v>
      </c>
      <c r="D4" s="138"/>
      <c r="E4" s="138"/>
      <c r="F4" s="9" t="s">
        <v>14</v>
      </c>
      <c r="G4" s="17" t="s">
        <v>15</v>
      </c>
      <c r="H4" s="9" t="s">
        <v>14</v>
      </c>
      <c r="I4" s="17" t="s">
        <v>15</v>
      </c>
    </row>
    <row r="5" spans="1:9" ht="15" customHeight="1">
      <c r="A5" s="8" t="s">
        <v>3</v>
      </c>
      <c r="B5" s="9"/>
      <c r="C5" s="9"/>
      <c r="D5" s="9"/>
      <c r="E5" s="9"/>
      <c r="F5" s="9"/>
      <c r="G5" s="10"/>
      <c r="H5" s="11"/>
      <c r="I5" s="11"/>
    </row>
    <row r="6" spans="1:9" ht="45">
      <c r="A6" s="8" t="s">
        <v>114</v>
      </c>
      <c r="B6" s="12">
        <v>90</v>
      </c>
      <c r="C6" s="12">
        <v>180</v>
      </c>
      <c r="D6" s="12"/>
      <c r="E6" s="12"/>
      <c r="F6" s="12"/>
      <c r="G6" s="10"/>
      <c r="H6" s="11">
        <v>253.56</v>
      </c>
      <c r="I6" s="11">
        <v>507.12</v>
      </c>
    </row>
    <row r="7" spans="1:9" ht="15">
      <c r="A7" s="7" t="s">
        <v>94</v>
      </c>
      <c r="B7" s="12">
        <v>80</v>
      </c>
      <c r="C7" s="12">
        <v>160</v>
      </c>
      <c r="D7" s="15">
        <v>326.72</v>
      </c>
      <c r="E7" s="12" t="s">
        <v>124</v>
      </c>
      <c r="F7" s="15">
        <f>B7*D7/1000</f>
        <v>26.137600000000003</v>
      </c>
      <c r="G7" s="18">
        <f>C7*D7/1000</f>
        <v>52.275200000000005</v>
      </c>
      <c r="H7" s="11"/>
      <c r="I7" s="11"/>
    </row>
    <row r="8" spans="1:9" ht="15">
      <c r="A8" s="7" t="s">
        <v>44</v>
      </c>
      <c r="B8" s="12">
        <v>23</v>
      </c>
      <c r="C8" s="12">
        <v>46</v>
      </c>
      <c r="D8" s="15">
        <v>20.98</v>
      </c>
      <c r="E8" s="12" t="s">
        <v>124</v>
      </c>
      <c r="F8" s="15">
        <f aca="true" t="shared" si="0" ref="F8:F25">B8*D8/1000</f>
        <v>0.48254</v>
      </c>
      <c r="G8" s="18">
        <f aca="true" t="shared" si="1" ref="G8:G25">C8*D8/1000</f>
        <v>0.96508</v>
      </c>
      <c r="H8" s="11"/>
      <c r="I8" s="11"/>
    </row>
    <row r="9" spans="1:9" ht="15">
      <c r="A9" s="7" t="s">
        <v>96</v>
      </c>
      <c r="B9" s="12">
        <v>3</v>
      </c>
      <c r="C9" s="12">
        <v>6</v>
      </c>
      <c r="D9" s="15">
        <v>82</v>
      </c>
      <c r="E9" s="21" t="s">
        <v>126</v>
      </c>
      <c r="F9" s="15">
        <f t="shared" si="0"/>
        <v>0.246</v>
      </c>
      <c r="G9" s="18">
        <f t="shared" si="1"/>
        <v>0.492</v>
      </c>
      <c r="H9" s="11"/>
      <c r="I9" s="11"/>
    </row>
    <row r="10" spans="1:9" ht="15">
      <c r="A10" s="7" t="s">
        <v>115</v>
      </c>
      <c r="B10" s="12">
        <v>4</v>
      </c>
      <c r="C10" s="12">
        <v>8</v>
      </c>
      <c r="D10" s="15">
        <v>57.4</v>
      </c>
      <c r="E10" s="12" t="s">
        <v>124</v>
      </c>
      <c r="F10" s="15">
        <f t="shared" si="0"/>
        <v>0.2296</v>
      </c>
      <c r="G10" s="18">
        <f t="shared" si="1"/>
        <v>0.4592</v>
      </c>
      <c r="H10" s="11"/>
      <c r="I10" s="11"/>
    </row>
    <row r="11" spans="1:9" ht="15">
      <c r="A11" s="7" t="s">
        <v>19</v>
      </c>
      <c r="B11" s="12">
        <v>10</v>
      </c>
      <c r="C11" s="12">
        <v>20</v>
      </c>
      <c r="D11" s="15">
        <v>19.3</v>
      </c>
      <c r="E11" s="12" t="s">
        <v>124</v>
      </c>
      <c r="F11" s="15">
        <f t="shared" si="0"/>
        <v>0.193</v>
      </c>
      <c r="G11" s="18">
        <f t="shared" si="1"/>
        <v>0.386</v>
      </c>
      <c r="H11" s="11"/>
      <c r="I11" s="11"/>
    </row>
    <row r="12" spans="1:9" ht="15">
      <c r="A12" s="19" t="s">
        <v>97</v>
      </c>
      <c r="B12" s="12">
        <v>14.5</v>
      </c>
      <c r="C12" s="12">
        <v>29</v>
      </c>
      <c r="D12" s="26">
        <v>64.4</v>
      </c>
      <c r="E12" s="21" t="s">
        <v>123</v>
      </c>
      <c r="F12" s="15">
        <v>2.33</v>
      </c>
      <c r="G12" s="18">
        <v>4.67</v>
      </c>
      <c r="H12" s="11"/>
      <c r="I12" s="11"/>
    </row>
    <row r="13" spans="1:9" ht="15">
      <c r="A13" s="7" t="s">
        <v>104</v>
      </c>
      <c r="B13" s="12">
        <v>2</v>
      </c>
      <c r="C13" s="12">
        <v>6</v>
      </c>
      <c r="D13" s="12">
        <v>245.36</v>
      </c>
      <c r="E13" s="12" t="s">
        <v>124</v>
      </c>
      <c r="F13" s="15">
        <f t="shared" si="0"/>
        <v>0.49072000000000005</v>
      </c>
      <c r="G13" s="18">
        <f t="shared" si="1"/>
        <v>1.4721600000000001</v>
      </c>
      <c r="H13" s="11"/>
      <c r="I13" s="11"/>
    </row>
    <row r="14" spans="1:10" ht="15">
      <c r="A14" s="8" t="s">
        <v>116</v>
      </c>
      <c r="B14" s="12">
        <v>120</v>
      </c>
      <c r="C14" s="12">
        <v>105</v>
      </c>
      <c r="D14" s="12"/>
      <c r="E14" s="12"/>
      <c r="F14" s="15">
        <f t="shared" si="0"/>
        <v>0</v>
      </c>
      <c r="G14" s="18">
        <f t="shared" si="1"/>
        <v>0</v>
      </c>
      <c r="H14" s="11">
        <v>349.65</v>
      </c>
      <c r="I14" s="11">
        <v>278.17</v>
      </c>
      <c r="J14" s="11"/>
    </row>
    <row r="15" spans="1:9" ht="15">
      <c r="A15" s="19" t="s">
        <v>117</v>
      </c>
      <c r="B15" s="12">
        <v>112</v>
      </c>
      <c r="C15" s="12">
        <v>90</v>
      </c>
      <c r="D15" s="12">
        <v>243.16</v>
      </c>
      <c r="E15" s="12" t="s">
        <v>124</v>
      </c>
      <c r="F15" s="15">
        <f t="shared" si="0"/>
        <v>27.233919999999998</v>
      </c>
      <c r="G15" s="18">
        <f t="shared" si="1"/>
        <v>21.884400000000003</v>
      </c>
      <c r="H15" s="11"/>
      <c r="I15" s="11"/>
    </row>
    <row r="16" spans="1:9" ht="15">
      <c r="A16" s="7" t="s">
        <v>37</v>
      </c>
      <c r="B16" s="12">
        <v>12</v>
      </c>
      <c r="C16" s="12">
        <v>10</v>
      </c>
      <c r="D16" s="15">
        <v>52</v>
      </c>
      <c r="E16" s="12" t="s">
        <v>124</v>
      </c>
      <c r="F16" s="15">
        <f t="shared" si="0"/>
        <v>0.624</v>
      </c>
      <c r="G16" s="18">
        <f t="shared" si="1"/>
        <v>0.52</v>
      </c>
      <c r="H16" s="11"/>
      <c r="I16" s="11"/>
    </row>
    <row r="17" spans="1:9" ht="15">
      <c r="A17" s="7" t="s">
        <v>97</v>
      </c>
      <c r="B17" s="12">
        <v>5.5</v>
      </c>
      <c r="C17" s="12">
        <v>4.5</v>
      </c>
      <c r="D17" s="26">
        <v>64.4</v>
      </c>
      <c r="E17" s="21" t="s">
        <v>123</v>
      </c>
      <c r="F17" s="15">
        <v>0.89</v>
      </c>
      <c r="G17" s="18">
        <v>0.72</v>
      </c>
      <c r="H17" s="11"/>
      <c r="I17" s="11"/>
    </row>
    <row r="18" spans="1:9" ht="15">
      <c r="A18" s="7" t="s">
        <v>80</v>
      </c>
      <c r="B18" s="12">
        <v>16</v>
      </c>
      <c r="C18" s="12">
        <v>13</v>
      </c>
      <c r="D18" s="25">
        <v>16</v>
      </c>
      <c r="E18" s="12" t="s">
        <v>124</v>
      </c>
      <c r="F18" s="15">
        <f t="shared" si="0"/>
        <v>0.256</v>
      </c>
      <c r="G18" s="18">
        <f t="shared" si="1"/>
        <v>0.208</v>
      </c>
      <c r="H18" s="11"/>
      <c r="I18" s="11"/>
    </row>
    <row r="19" spans="1:9" ht="15">
      <c r="A19" s="7" t="s">
        <v>96</v>
      </c>
      <c r="B19" s="12">
        <v>4</v>
      </c>
      <c r="C19" s="12">
        <v>3</v>
      </c>
      <c r="D19" s="15">
        <v>82</v>
      </c>
      <c r="E19" s="21" t="s">
        <v>126</v>
      </c>
      <c r="F19" s="15">
        <f t="shared" si="0"/>
        <v>0.328</v>
      </c>
      <c r="G19" s="18">
        <f t="shared" si="1"/>
        <v>0.246</v>
      </c>
      <c r="H19" s="11"/>
      <c r="I19" s="11"/>
    </row>
    <row r="20" spans="1:9" ht="15">
      <c r="A20" s="7" t="s">
        <v>99</v>
      </c>
      <c r="B20" s="12">
        <v>11</v>
      </c>
      <c r="C20" s="12">
        <v>8</v>
      </c>
      <c r="D20" s="12">
        <v>211.1</v>
      </c>
      <c r="E20" s="12" t="s">
        <v>124</v>
      </c>
      <c r="F20" s="15">
        <f t="shared" si="0"/>
        <v>2.3221</v>
      </c>
      <c r="G20" s="18">
        <f t="shared" si="1"/>
        <v>1.6887999999999999</v>
      </c>
      <c r="H20" s="11"/>
      <c r="I20" s="11"/>
    </row>
    <row r="21" spans="1:9" ht="15">
      <c r="A21" s="8" t="s">
        <v>118</v>
      </c>
      <c r="B21" s="12">
        <v>200</v>
      </c>
      <c r="C21" s="12">
        <v>200</v>
      </c>
      <c r="D21" s="12"/>
      <c r="E21" s="12"/>
      <c r="F21" s="15">
        <f t="shared" si="0"/>
        <v>0</v>
      </c>
      <c r="G21" s="18">
        <f t="shared" si="1"/>
        <v>0</v>
      </c>
      <c r="H21" s="11">
        <v>147.85</v>
      </c>
      <c r="I21" s="11">
        <v>147.85</v>
      </c>
    </row>
    <row r="22" spans="1:9" ht="15">
      <c r="A22" s="19" t="s">
        <v>55</v>
      </c>
      <c r="B22" s="12">
        <v>175</v>
      </c>
      <c r="C22" s="12">
        <v>175</v>
      </c>
      <c r="D22" s="26">
        <v>48</v>
      </c>
      <c r="E22" s="21" t="s">
        <v>126</v>
      </c>
      <c r="F22" s="15">
        <f t="shared" si="0"/>
        <v>8.4</v>
      </c>
      <c r="G22" s="18">
        <f t="shared" si="1"/>
        <v>8.4</v>
      </c>
      <c r="H22" s="11"/>
      <c r="I22" s="11"/>
    </row>
    <row r="23" spans="1:9" ht="15">
      <c r="A23" s="19" t="s">
        <v>119</v>
      </c>
      <c r="B23" s="12">
        <v>5</v>
      </c>
      <c r="C23" s="12">
        <v>5</v>
      </c>
      <c r="D23" s="13">
        <v>387.3</v>
      </c>
      <c r="E23" s="12" t="s">
        <v>125</v>
      </c>
      <c r="F23" s="15">
        <f>B23*D23/500</f>
        <v>3.873</v>
      </c>
      <c r="G23" s="18">
        <f>C23*D23/500</f>
        <v>3.873</v>
      </c>
      <c r="H23" s="11"/>
      <c r="I23" s="11"/>
    </row>
    <row r="24" spans="1:9" ht="15">
      <c r="A24" s="19" t="s">
        <v>37</v>
      </c>
      <c r="B24" s="12">
        <v>15</v>
      </c>
      <c r="C24" s="12">
        <v>15</v>
      </c>
      <c r="D24" s="15">
        <v>52</v>
      </c>
      <c r="E24" s="12" t="s">
        <v>124</v>
      </c>
      <c r="F24" s="15">
        <f t="shared" si="0"/>
        <v>0.78</v>
      </c>
      <c r="G24" s="18">
        <f t="shared" si="1"/>
        <v>0.78</v>
      </c>
      <c r="H24" s="11"/>
      <c r="I24" s="11"/>
    </row>
    <row r="25" spans="1:9" ht="15">
      <c r="A25" s="8" t="s">
        <v>11</v>
      </c>
      <c r="B25" s="14">
        <v>100</v>
      </c>
      <c r="C25" s="14">
        <v>100</v>
      </c>
      <c r="D25" s="15">
        <v>70.49</v>
      </c>
      <c r="E25" s="12" t="s">
        <v>124</v>
      </c>
      <c r="F25" s="15">
        <f t="shared" si="0"/>
        <v>7.0489999999999995</v>
      </c>
      <c r="G25" s="18">
        <f t="shared" si="1"/>
        <v>7.0489999999999995</v>
      </c>
      <c r="H25" s="11">
        <v>45</v>
      </c>
      <c r="I25" s="11">
        <v>45</v>
      </c>
    </row>
    <row r="26" spans="1:9" ht="15">
      <c r="A26" s="27" t="s">
        <v>138</v>
      </c>
      <c r="B26" s="10"/>
      <c r="C26" s="10"/>
      <c r="D26" s="10"/>
      <c r="E26" s="10"/>
      <c r="F26" s="18"/>
      <c r="G26" s="18"/>
      <c r="H26" s="10"/>
      <c r="I26" s="10"/>
    </row>
    <row r="27" spans="1:9" ht="15">
      <c r="A27" s="27" t="s">
        <v>11</v>
      </c>
      <c r="B27" s="14">
        <v>100</v>
      </c>
      <c r="C27" s="14"/>
      <c r="D27" s="10">
        <v>70.49</v>
      </c>
      <c r="E27" s="10"/>
      <c r="F27" s="18">
        <v>7.05</v>
      </c>
      <c r="G27" s="18"/>
      <c r="H27" s="10"/>
      <c r="I27" s="10"/>
    </row>
    <row r="28" spans="6:9" ht="15">
      <c r="F28" s="24">
        <f>SUM(F7:F27)</f>
        <v>88.91548000000002</v>
      </c>
      <c r="G28" s="24">
        <f>SUM(G7:G27)</f>
        <v>106.08884</v>
      </c>
      <c r="H28" s="24">
        <f>SUM(H6:H27)</f>
        <v>796.0600000000001</v>
      </c>
      <c r="I28" s="24">
        <f>SUM(I6:I27)</f>
        <v>978.14</v>
      </c>
    </row>
  </sheetData>
  <sheetProtection/>
  <mergeCells count="5">
    <mergeCell ref="H3:I3"/>
    <mergeCell ref="D3:D4"/>
    <mergeCell ref="B3:C3"/>
    <mergeCell ref="E3:E4"/>
    <mergeCell ref="F3:G3"/>
  </mergeCells>
  <printOptions/>
  <pageMargins left="0.7" right="0.7" top="0.75" bottom="0.75" header="0.3" footer="0.3"/>
  <pageSetup horizontalDpi="180" verticalDpi="180" orientation="portrait" paperSize="9" r:id="rId1"/>
  <ignoredErrors>
    <ignoredError sqref="F23:G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2016-04-01T04:00:25Z</cp:lastPrinted>
  <dcterms:created xsi:type="dcterms:W3CDTF">2006-09-28T05:33:49Z</dcterms:created>
  <dcterms:modified xsi:type="dcterms:W3CDTF">2016-09-05T10:29:40Z</dcterms:modified>
  <cp:category/>
  <cp:version/>
  <cp:contentType/>
  <cp:contentStatus/>
</cp:coreProperties>
</file>